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656" windowHeight="12816" activeTab="0"/>
  </bookViews>
  <sheets>
    <sheet name="BRM 600 km n°xxx" sheetId="1" r:id="rId1"/>
  </sheets>
  <definedNames>
    <definedName name="_xlnm.Print_Area" localSheetId="0">'BRM 600 km n°xxx'!$B:$I</definedName>
  </definedNames>
  <calcPr fullCalcOnLoad="1"/>
</workbook>
</file>

<file path=xl/sharedStrings.xml><?xml version="1.0" encoding="utf-8"?>
<sst xmlns="http://schemas.openxmlformats.org/spreadsheetml/2006/main" count="110" uniqueCount="91">
  <si>
    <t xml:space="preserve">   Km</t>
  </si>
  <si>
    <t>LOCALITES</t>
  </si>
  <si>
    <t>Carte MICHELIN</t>
  </si>
  <si>
    <t xml:space="preserve">Numéro de </t>
  </si>
  <si>
    <t>KM</t>
  </si>
  <si>
    <t>CONTROLES</t>
  </si>
  <si>
    <t>N°</t>
  </si>
  <si>
    <t>Pli N°</t>
  </si>
  <si>
    <t>PARTIEL</t>
  </si>
  <si>
    <t>TOTAL</t>
  </si>
  <si>
    <r>
      <t>A</t>
    </r>
    <r>
      <rPr>
        <b/>
        <sz val="20"/>
        <color indexed="18"/>
        <rFont val="Arial"/>
        <family val="2"/>
      </rPr>
      <t xml:space="preserve">UDAX </t>
    </r>
    <r>
      <rPr>
        <b/>
        <sz val="20"/>
        <color indexed="10"/>
        <rFont val="Arial"/>
        <family val="2"/>
      </rPr>
      <t>C</t>
    </r>
    <r>
      <rPr>
        <b/>
        <sz val="20"/>
        <color indexed="18"/>
        <rFont val="Arial"/>
        <family val="2"/>
      </rPr>
      <t xml:space="preserve">LUB </t>
    </r>
    <r>
      <rPr>
        <b/>
        <sz val="20"/>
        <color indexed="10"/>
        <rFont val="Arial"/>
        <family val="2"/>
      </rPr>
      <t>P</t>
    </r>
    <r>
      <rPr>
        <b/>
        <sz val="20"/>
        <color indexed="18"/>
        <rFont val="Arial"/>
        <family val="2"/>
      </rPr>
      <t>ARISIEN</t>
    </r>
  </si>
  <si>
    <t>RANDONNEURS FRANÇAIS</t>
  </si>
  <si>
    <t>RANDONNEURS EUROPEENS</t>
  </si>
  <si>
    <t>RANDONNEURS MONDIAUX</t>
  </si>
  <si>
    <t>Fermeture</t>
  </si>
  <si>
    <t>Ouverture</t>
  </si>
  <si>
    <t>Brevet de</t>
  </si>
  <si>
    <t>Heure de départ :</t>
  </si>
  <si>
    <t>Adresse du responsable :</t>
  </si>
  <si>
    <r>
      <t>Lieu de départ :</t>
    </r>
    <r>
      <rPr>
        <sz val="12"/>
        <color indexed="18"/>
        <rFont val="Arial"/>
        <family val="2"/>
      </rPr>
      <t xml:space="preserve"> </t>
    </r>
  </si>
  <si>
    <t>Nom du responsable :</t>
  </si>
  <si>
    <t>N° homologation :</t>
  </si>
  <si>
    <t>Ligue :</t>
  </si>
  <si>
    <t>Date :</t>
  </si>
  <si>
    <t>Code ACP :</t>
  </si>
  <si>
    <t xml:space="preserve">Société organisatrice :   </t>
  </si>
  <si>
    <t>Contr.</t>
  </si>
  <si>
    <t>C</t>
  </si>
  <si>
    <t>&lt;&lt;&lt;Taper ici votre n° de club à 4 chiffres</t>
  </si>
  <si>
    <t>&lt;&lt;&lt;Taper ici l'heure de départ sous la forme 08:30</t>
  </si>
  <si>
    <t>Si contrôle mettre un C majuscule dans la première colonne</t>
  </si>
  <si>
    <t>Le calcul des heures d'ouverture et fermeture sera automatique</t>
  </si>
  <si>
    <t>Bretagne</t>
  </si>
  <si>
    <t>ECTL Lamballe</t>
  </si>
  <si>
    <t>Claude Jegu</t>
  </si>
  <si>
    <t>5 rue des clossiaux</t>
  </si>
  <si>
    <t xml:space="preserve">                 22400 Lamballe</t>
  </si>
  <si>
    <t>Lamballe</t>
  </si>
  <si>
    <t>Illifaut</t>
  </si>
  <si>
    <t>Merdrignac</t>
  </si>
  <si>
    <t>Collinée</t>
  </si>
  <si>
    <t>D768</t>
  </si>
  <si>
    <t>D6</t>
  </si>
  <si>
    <t>Plancoët</t>
  </si>
  <si>
    <t>Ploubalay</t>
  </si>
  <si>
    <t>Lancieux</t>
  </si>
  <si>
    <t>Dinard-contrôle</t>
  </si>
  <si>
    <t>La Richardais</t>
  </si>
  <si>
    <t>Le Minihic/Rance</t>
  </si>
  <si>
    <t>Plouer/Rance</t>
  </si>
  <si>
    <t>Dinan</t>
  </si>
  <si>
    <t>Léhon</t>
  </si>
  <si>
    <t>vers Calorguen</t>
  </si>
  <si>
    <t>Saint Juvat</t>
  </si>
  <si>
    <t>Tréfumel</t>
  </si>
  <si>
    <t>Plouasne</t>
  </si>
  <si>
    <t>Saint Pern</t>
  </si>
  <si>
    <t>Vers Becherel</t>
  </si>
  <si>
    <t>Irodouer-contrôle</t>
  </si>
  <si>
    <t>Bédée</t>
  </si>
  <si>
    <t>Montfort/Meu</t>
  </si>
  <si>
    <t>Iffendic</t>
  </si>
  <si>
    <t>Saint Gonlay</t>
  </si>
  <si>
    <t>Saint Malon s/Mel</t>
  </si>
  <si>
    <t>Concoret</t>
  </si>
  <si>
    <t>Mauron- contrôle</t>
  </si>
  <si>
    <t>Saint Vran</t>
  </si>
  <si>
    <t>D786</t>
  </si>
  <si>
    <t>D786/D114</t>
  </si>
  <si>
    <t>D114</t>
  </si>
  <si>
    <t>D114/D12</t>
  </si>
  <si>
    <t>D12</t>
  </si>
  <si>
    <t>D12/D220/D20</t>
  </si>
  <si>
    <t>D70</t>
  </si>
  <si>
    <t>D72</t>
  </si>
  <si>
    <t>D30</t>
  </si>
  <si>
    <t>D31</t>
  </si>
  <si>
    <t>D31/D141/D2</t>
  </si>
  <si>
    <t>D2</t>
  </si>
  <si>
    <t>D304/D6</t>
  </si>
  <si>
    <t>D792/D14</t>
  </si>
  <si>
    <t>Brevet 200 km qualificatif PBP</t>
  </si>
  <si>
    <t xml:space="preserve"> </t>
  </si>
  <si>
    <t>08h58</t>
  </si>
  <si>
    <t>16h04</t>
  </si>
  <si>
    <t>11h53</t>
  </si>
  <si>
    <t>19h30</t>
  </si>
  <si>
    <t>Salle Saint Martin, Lamballe</t>
  </si>
  <si>
    <t>26,04,2015</t>
  </si>
  <si>
    <t>2003 BR01</t>
  </si>
  <si>
    <t>Code openrunner: 4242860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</si>
</sst>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"/>
    <numFmt numFmtId="165" formatCode="h:mm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sz val="8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i/>
      <sz val="10"/>
      <color indexed="53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9"/>
      <color indexed="8"/>
      <name val="Arial"/>
      <family val="2"/>
    </font>
    <font>
      <b/>
      <sz val="14"/>
      <color indexed="18"/>
      <name val="Arial"/>
      <family val="2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Continuous" vertical="center"/>
      <protection locked="0"/>
    </xf>
    <xf numFmtId="0" fontId="6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6" fillId="0" borderId="20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9" fillId="0" borderId="21" xfId="0" applyFont="1" applyBorder="1" applyAlignment="1" applyProtection="1">
      <alignment horizontal="right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0" fontId="15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20" fontId="1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164" fontId="0" fillId="0" borderId="29" xfId="0" applyNumberFormat="1" applyFont="1" applyBorder="1" applyAlignment="1" applyProtection="1">
      <alignment horizontal="center" vertical="center"/>
      <protection locked="0"/>
    </xf>
    <xf numFmtId="164" fontId="0" fillId="0" borderId="30" xfId="0" applyNumberFormat="1" applyFont="1" applyBorder="1" applyAlignment="1" applyProtection="1">
      <alignment horizontal="center" vertical="center"/>
      <protection locked="0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165" fontId="0" fillId="0" borderId="17" xfId="0" applyNumberFormat="1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15" fontId="0" fillId="0" borderId="0" xfId="0" applyNumberFormat="1" applyFont="1" applyBorder="1" applyAlignment="1">
      <alignment horizontal="left" vertical="center"/>
    </xf>
    <xf numFmtId="15" fontId="0" fillId="0" borderId="13" xfId="0" applyNumberFormat="1" applyFont="1" applyBorder="1" applyAlignment="1">
      <alignment horizontal="left" vertical="center"/>
    </xf>
    <xf numFmtId="20" fontId="9" fillId="0" borderId="15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left"/>
    </xf>
    <xf numFmtId="0" fontId="56" fillId="0" borderId="24" xfId="0" applyFont="1" applyFill="1" applyBorder="1" applyAlignment="1">
      <alignment/>
    </xf>
    <xf numFmtId="0" fontId="35" fillId="0" borderId="31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56" fillId="33" borderId="16" xfId="0" applyFont="1" applyFill="1" applyBorder="1" applyAlignment="1">
      <alignment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56" fillId="33" borderId="17" xfId="0" applyFont="1" applyFill="1" applyBorder="1" applyAlignment="1">
      <alignment horizontal="center"/>
    </xf>
    <xf numFmtId="0" fontId="35" fillId="33" borderId="38" xfId="0" applyFont="1" applyFill="1" applyBorder="1" applyAlignment="1">
      <alignment horizontal="center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164" fontId="0" fillId="33" borderId="21" xfId="0" applyNumberFormat="1" applyFont="1" applyFill="1" applyBorder="1" applyAlignment="1">
      <alignment horizontal="center" vertical="center"/>
    </xf>
    <xf numFmtId="164" fontId="0" fillId="33" borderId="17" xfId="0" applyNumberFormat="1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56" fillId="33" borderId="30" xfId="0" applyFont="1" applyFill="1" applyBorder="1" applyAlignment="1">
      <alignment horizontal="center"/>
    </xf>
    <xf numFmtId="0" fontId="56" fillId="33" borderId="31" xfId="0" applyFont="1" applyFill="1" applyBorder="1" applyAlignment="1">
      <alignment horizontal="center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20" fontId="0" fillId="33" borderId="29" xfId="0" applyNumberFormat="1" applyFont="1" applyFill="1" applyBorder="1" applyAlignment="1">
      <alignment horizontal="center" vertical="center"/>
    </xf>
    <xf numFmtId="20" fontId="0" fillId="33" borderId="30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35" fillId="33" borderId="31" xfId="0" applyFont="1" applyFill="1" applyBorder="1" applyAlignment="1">
      <alignment horizontal="center"/>
    </xf>
    <xf numFmtId="164" fontId="0" fillId="33" borderId="29" xfId="0" applyNumberFormat="1" applyFont="1" applyFill="1" applyBorder="1" applyAlignment="1" applyProtection="1">
      <alignment horizontal="center" vertical="center"/>
      <protection locked="0"/>
    </xf>
    <xf numFmtId="164" fontId="0" fillId="33" borderId="3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104775</xdr:rowOff>
    </xdr:from>
    <xdr:to>
      <xdr:col>8</xdr:col>
      <xdr:colOff>600075</xdr:colOff>
      <xdr:row>6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38550" y="104775"/>
          <a:ext cx="383857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BREVET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RANDONNEURS MONDIAUX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FORMULAIRE D'HOMOLOGATION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2</xdr:col>
      <xdr:colOff>381000</xdr:colOff>
      <xdr:row>1</xdr:row>
      <xdr:rowOff>95250</xdr:rowOff>
    </xdr:from>
    <xdr:to>
      <xdr:col>4</xdr:col>
      <xdr:colOff>47625</xdr:colOff>
      <xdr:row>4</xdr:row>
      <xdr:rowOff>171450</xdr:rowOff>
    </xdr:to>
    <xdr:pic>
      <xdr:nvPicPr>
        <xdr:cNvPr id="2" name="Picture 3" descr="Médaille 200 2008-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00050"/>
          <a:ext cx="828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tabSelected="1" zoomScale="85" zoomScaleNormal="85" zoomScalePageLayoutView="0" workbookViewId="0" topLeftCell="A1">
      <selection activeCell="B41" sqref="B41:I41"/>
    </sheetView>
  </sheetViews>
  <sheetFormatPr defaultColWidth="11.421875" defaultRowHeight="12.75"/>
  <cols>
    <col min="1" max="1" width="4.7109375" style="2" customWidth="1"/>
    <col min="2" max="2" width="30.7109375" style="0" customWidth="1"/>
    <col min="3" max="4" width="8.7109375" style="0" customWidth="1"/>
    <col min="5" max="5" width="17.7109375" style="0" customWidth="1"/>
    <col min="6" max="7" width="11.57421875" style="0" customWidth="1"/>
    <col min="8" max="9" width="9.421875" style="0" customWidth="1"/>
    <col min="10" max="10" width="3.140625" style="2" customWidth="1"/>
    <col min="11" max="11" width="5.421875" style="39" customWidth="1"/>
    <col min="12" max="16384" width="11.421875" style="2" customWidth="1"/>
  </cols>
  <sheetData>
    <row r="1" spans="2:11" ht="24">
      <c r="B1" s="5" t="s">
        <v>10</v>
      </c>
      <c r="D1" s="1"/>
      <c r="E1" s="1"/>
      <c r="F1" s="1"/>
      <c r="G1" s="1"/>
      <c r="H1" s="1"/>
      <c r="I1" s="1"/>
      <c r="K1" s="38"/>
    </row>
    <row r="2" spans="2:11" ht="15">
      <c r="B2" s="4"/>
      <c r="D2" s="1"/>
      <c r="E2" s="1"/>
      <c r="F2" s="1"/>
      <c r="G2" s="1"/>
      <c r="H2" s="1"/>
      <c r="I2" s="1"/>
      <c r="K2" s="38"/>
    </row>
    <row r="3" spans="2:9" ht="15">
      <c r="B3" s="6" t="s">
        <v>11</v>
      </c>
      <c r="C3" s="7">
        <v>1921</v>
      </c>
      <c r="D3" s="1"/>
      <c r="E3" s="1"/>
      <c r="F3" s="1"/>
      <c r="G3" s="1"/>
      <c r="H3" s="1"/>
      <c r="I3" s="1"/>
    </row>
    <row r="4" spans="2:9" ht="15">
      <c r="B4" s="6" t="s">
        <v>12</v>
      </c>
      <c r="C4" s="7">
        <v>1976</v>
      </c>
      <c r="D4" s="1"/>
      <c r="E4" s="1"/>
      <c r="F4" s="1"/>
      <c r="G4" s="1"/>
      <c r="H4" s="1"/>
      <c r="I4" s="1"/>
    </row>
    <row r="5" spans="2:9" ht="15">
      <c r="B5" s="6" t="s">
        <v>13</v>
      </c>
      <c r="C5" s="7">
        <v>1983</v>
      </c>
      <c r="D5" s="1"/>
      <c r="E5" s="1"/>
      <c r="F5" s="1"/>
      <c r="G5" s="1"/>
      <c r="H5" s="1"/>
      <c r="I5" s="1"/>
    </row>
    <row r="7" ht="27" customHeight="1"/>
    <row r="8" ht="15" thickBot="1"/>
    <row r="9" spans="2:9" ht="27" customHeight="1" thickBot="1">
      <c r="B9" s="21" t="s">
        <v>81</v>
      </c>
      <c r="C9" s="69" t="s">
        <v>90</v>
      </c>
      <c r="D9" s="69"/>
      <c r="E9" s="69"/>
      <c r="F9" s="37"/>
      <c r="G9" s="25" t="s">
        <v>21</v>
      </c>
      <c r="H9" s="57" t="s">
        <v>89</v>
      </c>
      <c r="I9" s="58"/>
    </row>
    <row r="10" spans="2:11" ht="14.25" customHeight="1" thickBot="1">
      <c r="B10" s="16"/>
      <c r="C10" s="24"/>
      <c r="D10" s="24"/>
      <c r="E10" s="24"/>
      <c r="F10" s="16"/>
      <c r="G10" s="3"/>
      <c r="H10" s="24"/>
      <c r="I10" s="24"/>
      <c r="K10" s="40"/>
    </row>
    <row r="11" spans="2:11" ht="21.75" customHeight="1">
      <c r="B11" s="8" t="s">
        <v>25</v>
      </c>
      <c r="C11" s="59" t="s">
        <v>33</v>
      </c>
      <c r="D11" s="59"/>
      <c r="E11" s="59"/>
      <c r="F11" s="16" t="s">
        <v>24</v>
      </c>
      <c r="G11" s="59">
        <v>839</v>
      </c>
      <c r="H11" s="59"/>
      <c r="I11" s="60"/>
      <c r="K11" s="41" t="s">
        <v>28</v>
      </c>
    </row>
    <row r="12" spans="2:11" ht="21.75" customHeight="1">
      <c r="B12" s="9" t="s">
        <v>20</v>
      </c>
      <c r="C12" s="65" t="s">
        <v>34</v>
      </c>
      <c r="D12" s="65"/>
      <c r="E12" s="65"/>
      <c r="F12" s="17" t="s">
        <v>22</v>
      </c>
      <c r="G12" s="65" t="s">
        <v>32</v>
      </c>
      <c r="H12" s="65"/>
      <c r="I12" s="66"/>
      <c r="K12" s="42"/>
    </row>
    <row r="13" spans="2:11" ht="21.75" customHeight="1">
      <c r="B13" s="9" t="s">
        <v>18</v>
      </c>
      <c r="C13" s="65" t="s">
        <v>35</v>
      </c>
      <c r="D13" s="65"/>
      <c r="E13" s="65"/>
      <c r="F13" s="17" t="s">
        <v>16</v>
      </c>
      <c r="G13" s="19">
        <v>200</v>
      </c>
      <c r="H13" s="10" t="s">
        <v>0</v>
      </c>
      <c r="I13" s="11"/>
      <c r="K13" s="42"/>
    </row>
    <row r="14" spans="2:11" ht="21.75" customHeight="1">
      <c r="B14" s="67" t="s">
        <v>36</v>
      </c>
      <c r="C14" s="68"/>
      <c r="D14" s="68"/>
      <c r="E14" s="68"/>
      <c r="F14" s="17" t="s">
        <v>23</v>
      </c>
      <c r="G14" s="61" t="s">
        <v>88</v>
      </c>
      <c r="H14" s="61"/>
      <c r="I14" s="62"/>
      <c r="K14" s="42"/>
    </row>
    <row r="15" spans="2:11" ht="21.75" customHeight="1" thickBot="1">
      <c r="B15" s="12" t="s">
        <v>19</v>
      </c>
      <c r="C15" s="74" t="s">
        <v>87</v>
      </c>
      <c r="D15" s="74"/>
      <c r="E15" s="74"/>
      <c r="F15" s="18" t="s">
        <v>17</v>
      </c>
      <c r="G15" s="13"/>
      <c r="H15" s="63">
        <v>0.25</v>
      </c>
      <c r="I15" s="64"/>
      <c r="K15" s="41" t="s">
        <v>29</v>
      </c>
    </row>
    <row r="16" spans="1:11" s="22" customFormat="1" ht="21.75" customHeight="1">
      <c r="A16" s="35" t="s">
        <v>26</v>
      </c>
      <c r="B16" s="70" t="s">
        <v>1</v>
      </c>
      <c r="C16" s="72" t="s">
        <v>2</v>
      </c>
      <c r="D16" s="73"/>
      <c r="E16" s="28" t="s">
        <v>3</v>
      </c>
      <c r="F16" s="29" t="s">
        <v>4</v>
      </c>
      <c r="G16" s="29" t="s">
        <v>4</v>
      </c>
      <c r="H16" s="26" t="s">
        <v>5</v>
      </c>
      <c r="I16" s="20"/>
      <c r="K16" s="43"/>
    </row>
    <row r="17" spans="1:11" s="22" customFormat="1" ht="21.75" customHeight="1" thickBot="1">
      <c r="A17" s="36" t="s">
        <v>82</v>
      </c>
      <c r="B17" s="71"/>
      <c r="C17" s="14" t="s">
        <v>6</v>
      </c>
      <c r="D17" s="31" t="s">
        <v>7</v>
      </c>
      <c r="E17" s="34"/>
      <c r="F17" s="34" t="s">
        <v>8</v>
      </c>
      <c r="G17" s="23" t="s">
        <v>9</v>
      </c>
      <c r="H17" s="27" t="s">
        <v>15</v>
      </c>
      <c r="I17" s="15" t="s">
        <v>14</v>
      </c>
      <c r="K17" s="43"/>
    </row>
    <row r="18" spans="1:11" ht="17.25" customHeight="1">
      <c r="A18" s="51" t="s">
        <v>27</v>
      </c>
      <c r="B18" s="87" t="s">
        <v>37</v>
      </c>
      <c r="C18" s="88">
        <v>309</v>
      </c>
      <c r="D18" s="89"/>
      <c r="E18" s="90" t="s">
        <v>41</v>
      </c>
      <c r="F18" s="91">
        <v>0</v>
      </c>
      <c r="G18" s="92">
        <f>F18</f>
        <v>0</v>
      </c>
      <c r="H18" s="93">
        <f>H15</f>
        <v>0.25</v>
      </c>
      <c r="I18" s="94">
        <f>H18+1/24</f>
        <v>0.2916666666666667</v>
      </c>
      <c r="K18" s="41" t="s">
        <v>30</v>
      </c>
    </row>
    <row r="19" spans="2:11" ht="17.25" customHeight="1">
      <c r="B19" s="75" t="s">
        <v>43</v>
      </c>
      <c r="C19" s="30"/>
      <c r="D19" s="32"/>
      <c r="E19" s="77" t="s">
        <v>41</v>
      </c>
      <c r="F19" s="76">
        <v>26</v>
      </c>
      <c r="G19" s="33">
        <f>G18+F19</f>
        <v>26</v>
      </c>
      <c r="H19" s="45">
        <f>IF(A19="C",$H$15+(MIN(G19,200)/34+MIN(MAX(G19-200,0),200)/32+MIN(MAX(G19-400,0),200)/30+MIN(MAX(G19-600,0),400)/28+1/120)/24,"")</f>
      </c>
      <c r="I19" s="46">
        <f>IF(A19="C",$I$18+(MIN(G19,60)/20+MIN(MAX(G19-60,0),540)/15+MIN(MAX(G19-600,0),400)/11.428+1/120)/24,"")</f>
      </c>
      <c r="K19" s="41" t="s">
        <v>31</v>
      </c>
    </row>
    <row r="20" spans="2:11" ht="17.25" customHeight="1">
      <c r="B20" s="75" t="s">
        <v>44</v>
      </c>
      <c r="C20" s="30"/>
      <c r="D20" s="32"/>
      <c r="E20" s="77" t="s">
        <v>67</v>
      </c>
      <c r="F20" s="76">
        <v>11</v>
      </c>
      <c r="G20" s="33">
        <f>F20+G19</f>
        <v>37</v>
      </c>
      <c r="H20" s="45">
        <f aca="true" t="shared" si="0" ref="H20:H45">IF(A20="C",$H$15+(MIN(G20,200)/34+MIN(MAX(G20-200,0),200)/32+MIN(MAX(G20-400,0),200)/30+MIN(MAX(G20-600,0),400)/28+1/120)/24,"")</f>
      </c>
      <c r="I20" s="46">
        <f aca="true" t="shared" si="1" ref="I20:I45">IF(A20="C",$I$18+(MIN(G20,60)/20+MIN(MAX(G20-60,0),540)/15+MIN(MAX(G20-600,0),400)/11.428+1/120)/24,"")</f>
      </c>
      <c r="K20" s="42"/>
    </row>
    <row r="21" spans="2:11" ht="17.25" customHeight="1">
      <c r="B21" s="75" t="s">
        <v>45</v>
      </c>
      <c r="C21" s="30"/>
      <c r="D21" s="32"/>
      <c r="E21" s="77" t="s">
        <v>67</v>
      </c>
      <c r="F21" s="76">
        <v>3.5</v>
      </c>
      <c r="G21" s="33">
        <f aca="true" t="shared" si="2" ref="G21:G45">F21+G20</f>
        <v>40.5</v>
      </c>
      <c r="H21" s="45">
        <f t="shared" si="0"/>
      </c>
      <c r="I21" s="46">
        <f t="shared" si="1"/>
      </c>
      <c r="K21" s="38"/>
    </row>
    <row r="22" spans="1:9" ht="17.25" customHeight="1">
      <c r="A22" s="51" t="s">
        <v>27</v>
      </c>
      <c r="B22" s="87" t="s">
        <v>46</v>
      </c>
      <c r="C22" s="95"/>
      <c r="D22" s="96"/>
      <c r="E22" s="90" t="s">
        <v>68</v>
      </c>
      <c r="F22" s="97">
        <v>11.5</v>
      </c>
      <c r="G22" s="84">
        <f t="shared" si="2"/>
        <v>52</v>
      </c>
      <c r="H22" s="98">
        <v>0.3125</v>
      </c>
      <c r="I22" s="99">
        <v>0.3979166666666667</v>
      </c>
    </row>
    <row r="23" spans="1:9" ht="17.25" customHeight="1">
      <c r="A23" s="51"/>
      <c r="B23" s="75" t="s">
        <v>47</v>
      </c>
      <c r="C23" s="30"/>
      <c r="D23" s="32"/>
      <c r="E23" s="77" t="s">
        <v>69</v>
      </c>
      <c r="F23" s="76">
        <v>4</v>
      </c>
      <c r="G23" s="78">
        <f t="shared" si="2"/>
        <v>56</v>
      </c>
      <c r="H23" s="53"/>
      <c r="I23" s="53"/>
    </row>
    <row r="24" spans="2:11" ht="17.25" customHeight="1">
      <c r="B24" s="75" t="s">
        <v>48</v>
      </c>
      <c r="C24" s="30"/>
      <c r="D24" s="32"/>
      <c r="E24" s="77" t="s">
        <v>70</v>
      </c>
      <c r="F24" s="76">
        <v>4</v>
      </c>
      <c r="G24" s="33">
        <f t="shared" si="2"/>
        <v>60</v>
      </c>
      <c r="H24" s="45">
        <f t="shared" si="0"/>
      </c>
      <c r="I24" s="46">
        <f t="shared" si="1"/>
      </c>
      <c r="K24" s="38"/>
    </row>
    <row r="25" spans="2:11" ht="17.25" customHeight="1">
      <c r="B25" s="75" t="s">
        <v>49</v>
      </c>
      <c r="C25" s="30"/>
      <c r="D25" s="32"/>
      <c r="E25" s="77" t="s">
        <v>71</v>
      </c>
      <c r="F25" s="76">
        <v>6</v>
      </c>
      <c r="G25" s="33">
        <f t="shared" si="2"/>
        <v>66</v>
      </c>
      <c r="H25" s="45">
        <f t="shared" si="0"/>
      </c>
      <c r="I25" s="46">
        <f t="shared" si="1"/>
      </c>
      <c r="K25" s="44"/>
    </row>
    <row r="26" spans="2:11" ht="17.25" customHeight="1">
      <c r="B26" s="75" t="s">
        <v>50</v>
      </c>
      <c r="C26" s="30"/>
      <c r="D26" s="32"/>
      <c r="E26" s="77" t="s">
        <v>71</v>
      </c>
      <c r="F26" s="76">
        <v>11</v>
      </c>
      <c r="G26" s="33">
        <f t="shared" si="2"/>
        <v>77</v>
      </c>
      <c r="H26" s="45">
        <f t="shared" si="0"/>
      </c>
      <c r="I26" s="46">
        <f t="shared" si="1"/>
      </c>
      <c r="K26" s="44"/>
    </row>
    <row r="27" spans="2:11" ht="17.25" customHeight="1">
      <c r="B27" s="75" t="s">
        <v>51</v>
      </c>
      <c r="C27" s="30"/>
      <c r="D27" s="32"/>
      <c r="E27" s="77" t="s">
        <v>71</v>
      </c>
      <c r="F27" s="76">
        <v>3</v>
      </c>
      <c r="G27" s="33">
        <f t="shared" si="2"/>
        <v>80</v>
      </c>
      <c r="H27" s="45">
        <f t="shared" si="0"/>
      </c>
      <c r="I27" s="46">
        <f t="shared" si="1"/>
      </c>
      <c r="K27" s="38"/>
    </row>
    <row r="28" spans="2:11" ht="17.25" customHeight="1">
      <c r="B28" s="75" t="s">
        <v>52</v>
      </c>
      <c r="C28" s="30"/>
      <c r="D28" s="32"/>
      <c r="E28" s="77" t="s">
        <v>71</v>
      </c>
      <c r="F28" s="76">
        <v>5</v>
      </c>
      <c r="G28" s="33">
        <f t="shared" si="2"/>
        <v>85</v>
      </c>
      <c r="H28" s="47">
        <f t="shared" si="0"/>
      </c>
      <c r="I28" s="48">
        <f t="shared" si="1"/>
      </c>
      <c r="K28" s="38"/>
    </row>
    <row r="29" spans="2:11" ht="17.25" customHeight="1">
      <c r="B29" s="75" t="s">
        <v>53</v>
      </c>
      <c r="C29" s="30"/>
      <c r="D29" s="32"/>
      <c r="E29" s="77" t="s">
        <v>71</v>
      </c>
      <c r="F29" s="76">
        <v>6</v>
      </c>
      <c r="G29" s="33">
        <f t="shared" si="2"/>
        <v>91</v>
      </c>
      <c r="H29" s="47">
        <f t="shared" si="0"/>
      </c>
      <c r="I29" s="48">
        <f t="shared" si="1"/>
      </c>
      <c r="K29" s="38"/>
    </row>
    <row r="30" spans="2:11" ht="17.25" customHeight="1">
      <c r="B30" s="75" t="s">
        <v>54</v>
      </c>
      <c r="C30" s="30"/>
      <c r="D30" s="32"/>
      <c r="E30" s="77" t="s">
        <v>71</v>
      </c>
      <c r="F30" s="76">
        <v>2</v>
      </c>
      <c r="G30" s="33">
        <f t="shared" si="2"/>
        <v>93</v>
      </c>
      <c r="H30" s="45">
        <f t="shared" si="0"/>
      </c>
      <c r="I30" s="46">
        <f t="shared" si="1"/>
      </c>
      <c r="K30" s="38"/>
    </row>
    <row r="31" spans="2:11" ht="17.25" customHeight="1">
      <c r="B31" s="75" t="s">
        <v>55</v>
      </c>
      <c r="C31" s="30"/>
      <c r="D31" s="32"/>
      <c r="E31" s="77" t="s">
        <v>71</v>
      </c>
      <c r="F31" s="76">
        <v>5</v>
      </c>
      <c r="G31" s="33">
        <f t="shared" si="2"/>
        <v>98</v>
      </c>
      <c r="H31" s="45">
        <f t="shared" si="0"/>
      </c>
      <c r="I31" s="46">
        <f t="shared" si="1"/>
      </c>
      <c r="K31" s="38"/>
    </row>
    <row r="32" spans="2:11" ht="17.25" customHeight="1">
      <c r="B32" s="75" t="s">
        <v>56</v>
      </c>
      <c r="C32" s="30"/>
      <c r="D32" s="32"/>
      <c r="E32" s="77" t="s">
        <v>72</v>
      </c>
      <c r="F32" s="76">
        <v>2</v>
      </c>
      <c r="G32" s="33">
        <f t="shared" si="2"/>
        <v>100</v>
      </c>
      <c r="H32" s="45">
        <f t="shared" si="0"/>
      </c>
      <c r="I32" s="46">
        <f t="shared" si="1"/>
      </c>
      <c r="K32" s="38"/>
    </row>
    <row r="33" spans="2:11" ht="17.25" customHeight="1">
      <c r="B33" s="75" t="s">
        <v>57</v>
      </c>
      <c r="C33" s="30"/>
      <c r="D33" s="32"/>
      <c r="E33" s="77" t="s">
        <v>73</v>
      </c>
      <c r="F33" s="76">
        <v>2</v>
      </c>
      <c r="G33" s="33">
        <f t="shared" si="2"/>
        <v>102</v>
      </c>
      <c r="H33" s="47">
        <f t="shared" si="0"/>
      </c>
      <c r="I33" s="48">
        <f t="shared" si="1"/>
      </c>
      <c r="K33" s="38"/>
    </row>
    <row r="34" spans="1:11" ht="17.25" customHeight="1">
      <c r="A34" s="51" t="s">
        <v>27</v>
      </c>
      <c r="B34" s="87" t="s">
        <v>58</v>
      </c>
      <c r="C34" s="95"/>
      <c r="D34" s="96"/>
      <c r="E34" s="90" t="s">
        <v>74</v>
      </c>
      <c r="F34" s="97">
        <v>5</v>
      </c>
      <c r="G34" s="84">
        <f t="shared" si="2"/>
        <v>107</v>
      </c>
      <c r="H34" s="98" t="s">
        <v>83</v>
      </c>
      <c r="I34" s="99">
        <v>0.5305555555555556</v>
      </c>
      <c r="K34" s="38"/>
    </row>
    <row r="35" spans="2:11" ht="17.25" customHeight="1">
      <c r="B35" s="75" t="s">
        <v>59</v>
      </c>
      <c r="C35" s="30"/>
      <c r="D35" s="32"/>
      <c r="E35" s="77" t="s">
        <v>74</v>
      </c>
      <c r="F35" s="76">
        <v>8</v>
      </c>
      <c r="G35" s="33">
        <f t="shared" si="2"/>
        <v>115</v>
      </c>
      <c r="H35" s="45">
        <f t="shared" si="0"/>
      </c>
      <c r="I35" s="46">
        <f t="shared" si="1"/>
      </c>
      <c r="K35" s="38"/>
    </row>
    <row r="36" spans="2:11" ht="17.25" customHeight="1">
      <c r="B36" s="75" t="s">
        <v>60</v>
      </c>
      <c r="C36" s="30"/>
      <c r="D36" s="32"/>
      <c r="E36" s="77" t="s">
        <v>75</v>
      </c>
      <c r="F36" s="76">
        <v>6</v>
      </c>
      <c r="G36" s="33">
        <f t="shared" si="2"/>
        <v>121</v>
      </c>
      <c r="H36" s="47">
        <f t="shared" si="0"/>
      </c>
      <c r="I36" s="48">
        <f t="shared" si="1"/>
      </c>
      <c r="K36" s="38"/>
    </row>
    <row r="37" spans="2:11" ht="17.25" customHeight="1">
      <c r="B37" s="75" t="s">
        <v>61</v>
      </c>
      <c r="C37" s="30"/>
      <c r="D37" s="32"/>
      <c r="E37" s="77" t="s">
        <v>76</v>
      </c>
      <c r="F37" s="76">
        <v>4</v>
      </c>
      <c r="G37" s="33">
        <f t="shared" si="2"/>
        <v>125</v>
      </c>
      <c r="H37" s="45">
        <f t="shared" si="0"/>
      </c>
      <c r="I37" s="46">
        <f t="shared" si="1"/>
      </c>
      <c r="K37" s="38"/>
    </row>
    <row r="38" spans="2:11" ht="17.25" customHeight="1">
      <c r="B38" s="75" t="s">
        <v>62</v>
      </c>
      <c r="C38" s="30"/>
      <c r="D38" s="32"/>
      <c r="E38" s="77" t="s">
        <v>76</v>
      </c>
      <c r="F38" s="76">
        <v>4.5</v>
      </c>
      <c r="G38" s="33">
        <f t="shared" si="2"/>
        <v>129.5</v>
      </c>
      <c r="H38" s="45">
        <f t="shared" si="0"/>
      </c>
      <c r="I38" s="46">
        <f t="shared" si="1"/>
      </c>
      <c r="K38" s="38"/>
    </row>
    <row r="39" spans="1:11" ht="17.25" customHeight="1">
      <c r="A39" s="51" t="s">
        <v>82</v>
      </c>
      <c r="B39" s="75" t="s">
        <v>63</v>
      </c>
      <c r="C39" s="30"/>
      <c r="D39" s="32"/>
      <c r="E39" s="77" t="s">
        <v>77</v>
      </c>
      <c r="F39" s="76">
        <v>4</v>
      </c>
      <c r="G39" s="33">
        <f t="shared" si="2"/>
        <v>133.5</v>
      </c>
      <c r="H39" s="45">
        <f t="shared" si="0"/>
      </c>
      <c r="I39" s="46">
        <f t="shared" si="1"/>
      </c>
      <c r="K39" s="38"/>
    </row>
    <row r="40" spans="2:11" ht="17.25" customHeight="1">
      <c r="B40" s="75" t="s">
        <v>64</v>
      </c>
      <c r="C40" s="30"/>
      <c r="D40" s="32"/>
      <c r="E40" s="77" t="s">
        <v>78</v>
      </c>
      <c r="F40" s="76">
        <v>9</v>
      </c>
      <c r="G40" s="33">
        <f t="shared" si="2"/>
        <v>142.5</v>
      </c>
      <c r="H40" s="45">
        <f t="shared" si="0"/>
      </c>
      <c r="I40" s="46">
        <f t="shared" si="1"/>
      </c>
      <c r="K40" s="38"/>
    </row>
    <row r="41" spans="1:11" ht="17.25" customHeight="1">
      <c r="A41" s="51" t="s">
        <v>27</v>
      </c>
      <c r="B41" s="87" t="s">
        <v>65</v>
      </c>
      <c r="C41" s="95"/>
      <c r="D41" s="96"/>
      <c r="E41" s="90" t="s">
        <v>79</v>
      </c>
      <c r="F41" s="97">
        <v>6.5</v>
      </c>
      <c r="G41" s="84">
        <f t="shared" si="2"/>
        <v>149</v>
      </c>
      <c r="H41" s="98">
        <v>0.43472222222222223</v>
      </c>
      <c r="I41" s="99" t="s">
        <v>84</v>
      </c>
      <c r="K41" s="38"/>
    </row>
    <row r="42" spans="2:11" ht="17.25" customHeight="1">
      <c r="B42" s="75" t="s">
        <v>38</v>
      </c>
      <c r="C42" s="30"/>
      <c r="D42" s="32"/>
      <c r="E42" s="77" t="s">
        <v>42</v>
      </c>
      <c r="F42" s="76">
        <v>9</v>
      </c>
      <c r="G42" s="33">
        <f t="shared" si="2"/>
        <v>158</v>
      </c>
      <c r="H42" s="45">
        <f t="shared" si="0"/>
      </c>
      <c r="I42" s="46">
        <f t="shared" si="1"/>
      </c>
      <c r="K42" s="38"/>
    </row>
    <row r="43" spans="2:11" ht="17.25" customHeight="1">
      <c r="B43" s="75" t="s">
        <v>39</v>
      </c>
      <c r="C43" s="30"/>
      <c r="D43" s="32"/>
      <c r="E43" s="77" t="s">
        <v>42</v>
      </c>
      <c r="F43" s="76">
        <v>8.5</v>
      </c>
      <c r="G43" s="33">
        <f t="shared" si="2"/>
        <v>166.5</v>
      </c>
      <c r="H43" s="45">
        <f t="shared" si="0"/>
      </c>
      <c r="I43" s="46">
        <f t="shared" si="1"/>
      </c>
      <c r="K43" s="38"/>
    </row>
    <row r="44" spans="2:11" ht="17.25" customHeight="1">
      <c r="B44" s="75" t="s">
        <v>66</v>
      </c>
      <c r="C44" s="30"/>
      <c r="D44" s="32"/>
      <c r="E44" s="77" t="s">
        <v>42</v>
      </c>
      <c r="F44" s="76">
        <v>6</v>
      </c>
      <c r="G44" s="33">
        <f t="shared" si="2"/>
        <v>172.5</v>
      </c>
      <c r="H44" s="45">
        <f t="shared" si="0"/>
      </c>
      <c r="I44" s="46">
        <f t="shared" si="1"/>
      </c>
      <c r="K44" s="38"/>
    </row>
    <row r="45" spans="2:11" ht="17.25" customHeight="1" thickBot="1">
      <c r="B45" s="75" t="s">
        <v>40</v>
      </c>
      <c r="C45" s="30"/>
      <c r="D45" s="32"/>
      <c r="E45" s="77" t="s">
        <v>80</v>
      </c>
      <c r="F45" s="76">
        <v>9</v>
      </c>
      <c r="G45" s="33">
        <f t="shared" si="2"/>
        <v>181.5</v>
      </c>
      <c r="H45" s="49">
        <f t="shared" si="0"/>
      </c>
      <c r="I45" s="50">
        <f t="shared" si="1"/>
      </c>
      <c r="K45" s="38"/>
    </row>
    <row r="46" spans="1:11" ht="17.25" customHeight="1" thickBot="1">
      <c r="A46" s="51" t="s">
        <v>27</v>
      </c>
      <c r="B46" s="79" t="s">
        <v>37</v>
      </c>
      <c r="C46" s="80"/>
      <c r="D46" s="81"/>
      <c r="E46" s="82"/>
      <c r="F46" s="83">
        <v>20</v>
      </c>
      <c r="G46" s="84">
        <f>F46+G45</f>
        <v>201.5</v>
      </c>
      <c r="H46" s="85" t="s">
        <v>85</v>
      </c>
      <c r="I46" s="86" t="s">
        <v>86</v>
      </c>
      <c r="K46" s="38"/>
    </row>
    <row r="47" spans="1:11" ht="15" thickBot="1">
      <c r="A47" s="51"/>
      <c r="B47" s="52"/>
      <c r="C47" s="53"/>
      <c r="D47" s="53"/>
      <c r="E47" s="53"/>
      <c r="F47" s="54"/>
      <c r="G47" s="33"/>
      <c r="H47" s="56"/>
      <c r="I47" s="55"/>
      <c r="K47" s="38"/>
    </row>
    <row r="48" ht="15">
      <c r="K48" s="38"/>
    </row>
    <row r="49" ht="15">
      <c r="K49" s="38"/>
    </row>
  </sheetData>
  <sheetProtection/>
  <mergeCells count="13">
    <mergeCell ref="B16:B17"/>
    <mergeCell ref="C16:D16"/>
    <mergeCell ref="C11:E11"/>
    <mergeCell ref="C13:E13"/>
    <mergeCell ref="C15:E15"/>
    <mergeCell ref="H9:I9"/>
    <mergeCell ref="G11:I11"/>
    <mergeCell ref="G14:I14"/>
    <mergeCell ref="H15:I15"/>
    <mergeCell ref="G12:I12"/>
    <mergeCell ref="B14:E14"/>
    <mergeCell ref="C12:E12"/>
    <mergeCell ref="C9:E9"/>
  </mergeCells>
  <printOptions/>
  <pageMargins left="0.1968503937007874" right="0.1968503937007874" top="0.48" bottom="0.3937007874015748" header="0.45" footer="0.5118110236220472"/>
  <pageSetup fitToHeight="0" fitToWidth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</dc:creator>
  <cp:keywords/>
  <dc:description/>
  <cp:lastModifiedBy>user</cp:lastModifiedBy>
  <cp:lastPrinted>2013-02-03T13:13:24Z</cp:lastPrinted>
  <dcterms:created xsi:type="dcterms:W3CDTF">2004-11-26T05:13:13Z</dcterms:created>
  <dcterms:modified xsi:type="dcterms:W3CDTF">2014-12-14T14:18:19Z</dcterms:modified>
  <cp:category/>
  <cp:version/>
  <cp:contentType/>
  <cp:contentStatus/>
</cp:coreProperties>
</file>