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<sst xmlns="http://schemas.openxmlformats.org/spreadsheetml/2006/main" count="59" uniqueCount="47">
  <si>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LES FREQUENCES CARDIAQUES SUR TRAIL</t>
  </si>
  <si>
    <t>ET SUR ULTRA TRAIL</t>
  </si>
  <si>
    <t>C'est pourquoi, l'endurance fondamentale doit rester l'allure principale d'entraînement.</t>
  </si>
  <si>
    <t>Cette allure moyenne est revue à la baisse lors des entraînements sur dénivelés.</t>
  </si>
  <si>
    <t>2ème constat : les séances à allure soutenue et à allure rapide, sont des séances complémentaires</t>
  </si>
  <si>
    <t>à ne pas négliger si l'on veut progresser.</t>
  </si>
  <si>
    <t>Cependant, la fréquence cardiaque MOYENNE sera légèrement plus élevée lorsqu'on monte une côte;</t>
  </si>
  <si>
    <t xml:space="preserve">Le travail à allure soutenue (qu'on retrouve en compétition de façon plus intense), doit correspondre </t>
  </si>
  <si>
    <t>au temps.</t>
  </si>
  <si>
    <t xml:space="preserve">Le travail à allure rapide (qu'on retrouve dans les séances de fractionnées) , doit correspondre à une moyenne </t>
  </si>
  <si>
    <t>à une moyenne de fréquence cardiaque dite "soutenue". Il sert à mesurer sa puissance par rapport</t>
  </si>
  <si>
    <t>de fréquence cardiaque dite "élevée". Il sert à mesurer sa rapidité et son efficacité lors des relances</t>
  </si>
  <si>
    <t xml:space="preserve">et elle sera légèrement plus basse lors d'une descente, d'autant plus qu'elle demande de la </t>
  </si>
  <si>
    <t>technicité. Le travail en endurance fondamentale permet de mesurer son aptitude à supporter l'état de fatigue</t>
  </si>
  <si>
    <t xml:space="preserve">3ème constat : il existe une corrélation entre la fréquence cardiaque et l'allure type. </t>
  </si>
  <si>
    <t xml:space="preserve">Sur dénivelé, afin de correspondre au aléas des allures rencontrés suivant le poucentage de pentes et </t>
  </si>
  <si>
    <t>obstacles, il est nescessaire de prévoir une plage de fréquence cardiaque plus ample qu'un entraînement</t>
  </si>
  <si>
    <t>sur le plat. Trois types de séances seront préconisées, avec des plages de fréquences "endurance", "soutenue",</t>
  </si>
  <si>
    <t>et "vitesse".</t>
  </si>
  <si>
    <t xml:space="preserve">4ème constat : pour parler d'une façon générale, le temps ne peut être prise en compte pour déterminer à </t>
  </si>
  <si>
    <t xml:space="preserve">quel type de séance on a affaire. En effet, suivant le niveau de l'athlète, on peut garder une allure soutenue qui varie </t>
  </si>
  <si>
    <t xml:space="preserve">en temps, d'un individu à l'autre. Donc, il faut se fier principalement à ses sensations ou bien à ses fréquences </t>
  </si>
  <si>
    <t>cardiaques.</t>
  </si>
  <si>
    <t xml:space="preserve">1er constat : Courir sur le plat reste la base aussi bien en allure qu'en fréquence cardiaque. </t>
  </si>
  <si>
    <t xml:space="preserve">Généralement, lorsqu'on sort de la plage de fréquence cardiaque fixée, la séance voulue n'est plus. </t>
  </si>
  <si>
    <t>Soit, on aboutit à un retour au calme, soit on aboutit à un autre type de séance. Encore faut il trouver le bien fondé</t>
  </si>
  <si>
    <t>de ce dernier.</t>
  </si>
  <si>
    <t>5ème constat : l'échauffement lors d'un début de séance d'entraînement, a pour but d'amener petit à petit</t>
  </si>
  <si>
    <t xml:space="preserve">sa FC au plus proche de sa plage de fréquence à travailler. Si il faut 15 à 30 minutes pour y arriver, </t>
  </si>
  <si>
    <t xml:space="preserve">cela s'avère indispensable pour l'optimisation de la séance. Du coup, il est plus pratique de déclencher le contrôle </t>
  </si>
  <si>
    <t>de la plage de fréquence qu'après la phase d'échauffement.</t>
  </si>
  <si>
    <t>VOTRE FC MAX</t>
  </si>
  <si>
    <t>VOTRE FC de repos</t>
  </si>
  <si>
    <t>votre fc de réserve</t>
  </si>
  <si>
    <t>plage de fréquence</t>
  </si>
  <si>
    <t>sur dénivelés</t>
  </si>
  <si>
    <t>/</t>
  </si>
  <si>
    <t>en SOUTENUE</t>
  </si>
  <si>
    <t>en VITESSE</t>
  </si>
  <si>
    <t>en ENDURANCE</t>
  </si>
  <si>
    <t>Aussi, selon la longueur des compétitions (tant en kms qu'en dénivelés), les séances d'entraînements selon la FC</t>
  </si>
  <si>
    <t>servirons à choisir la plage de fréquence la plus adaptée, cependant rien ne remplace les sensations en compétitions,</t>
  </si>
  <si>
    <t>là où l'on essaie de tout donner.</t>
  </si>
  <si>
    <t>COUREUR CONFIRME</t>
  </si>
  <si>
    <t>COUREUR DEBUTANT</t>
  </si>
  <si>
    <t>COUREUR MOYEN</t>
  </si>
  <si>
    <t xml:space="preserve">car les plages de fréquences ne sont que des bases moyennes à ne pas UTILISER dans les derniers kms de la compétition,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</si>
</sst>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0">
      <selection activeCell="A47" sqref="A47"/>
    </sheetView>
  </sheetViews>
  <sheetFormatPr defaultColWidth="11.421875" defaultRowHeight="12.75"/>
  <cols>
    <col min="2" max="2" width="9.421875" style="0" customWidth="1"/>
  </cols>
  <sheetData>
    <row r="1" ht="12.75">
      <c r="A1" s="6" t="s">
        <v>0</v>
      </c>
    </row>
    <row r="2" ht="12.75">
      <c r="A2" s="6" t="s">
        <v>1</v>
      </c>
    </row>
    <row r="4" spans="1:7" ht="12.75">
      <c r="A4" s="7" t="s">
        <v>23</v>
      </c>
      <c r="B4" s="7"/>
      <c r="C4" s="7"/>
      <c r="D4" s="7"/>
      <c r="E4" s="7"/>
      <c r="F4" s="7"/>
      <c r="G4" s="7"/>
    </row>
    <row r="5" spans="1:7" ht="12.75">
      <c r="A5" s="7" t="s">
        <v>2</v>
      </c>
      <c r="B5" s="7"/>
      <c r="C5" s="7"/>
      <c r="D5" s="7"/>
      <c r="E5" s="7"/>
      <c r="F5" s="7"/>
      <c r="G5" s="7"/>
    </row>
    <row r="6" spans="1:7" ht="12.75">
      <c r="A6" s="7" t="s">
        <v>3</v>
      </c>
      <c r="B6" s="7"/>
      <c r="C6" s="7"/>
      <c r="D6" s="7"/>
      <c r="E6" s="7"/>
      <c r="F6" s="7"/>
      <c r="G6" s="7"/>
    </row>
    <row r="7" spans="1:7" ht="12.75">
      <c r="A7" s="7" t="s">
        <v>6</v>
      </c>
      <c r="B7" s="7"/>
      <c r="C7" s="7"/>
      <c r="D7" s="7"/>
      <c r="E7" s="7"/>
      <c r="F7" s="7"/>
      <c r="G7" s="7"/>
    </row>
    <row r="8" spans="1:7" ht="12.75">
      <c r="A8" s="7" t="s">
        <v>12</v>
      </c>
      <c r="B8" s="7"/>
      <c r="C8" s="7"/>
      <c r="D8" s="7"/>
      <c r="E8" s="7"/>
      <c r="F8" s="7"/>
      <c r="G8" s="7"/>
    </row>
    <row r="9" spans="1:7" ht="12.75">
      <c r="A9" s="7" t="s">
        <v>13</v>
      </c>
      <c r="B9" s="7"/>
      <c r="C9" s="7"/>
      <c r="D9" s="7"/>
      <c r="E9" s="7"/>
      <c r="F9" s="7"/>
      <c r="G9" s="7"/>
    </row>
    <row r="10" spans="1:7" ht="6.75" customHeight="1">
      <c r="A10" s="7"/>
      <c r="B10" s="7"/>
      <c r="C10" s="7"/>
      <c r="D10" s="7"/>
      <c r="E10" s="7"/>
      <c r="F10" s="7"/>
      <c r="G10" s="7"/>
    </row>
    <row r="11" spans="1:7" ht="12.75">
      <c r="A11" s="7" t="s">
        <v>4</v>
      </c>
      <c r="B11" s="7"/>
      <c r="C11" s="7"/>
      <c r="D11" s="7"/>
      <c r="E11" s="7"/>
      <c r="F11" s="7"/>
      <c r="G11" s="7"/>
    </row>
    <row r="12" spans="1:7" ht="12.75">
      <c r="A12" s="7" t="s">
        <v>5</v>
      </c>
      <c r="B12" s="7"/>
      <c r="C12" s="7"/>
      <c r="D12" s="7"/>
      <c r="E12" s="7"/>
      <c r="F12" s="7"/>
      <c r="G12" s="7"/>
    </row>
    <row r="13" spans="1:7" ht="12.75">
      <c r="A13" s="7" t="s">
        <v>7</v>
      </c>
      <c r="B13" s="7"/>
      <c r="C13" s="7"/>
      <c r="D13" s="7"/>
      <c r="E13" s="7"/>
      <c r="F13" s="7"/>
      <c r="G13" s="7"/>
    </row>
    <row r="14" spans="1:7" ht="12.75">
      <c r="A14" s="7" t="s">
        <v>10</v>
      </c>
      <c r="B14" s="7"/>
      <c r="C14" s="7"/>
      <c r="D14" s="7"/>
      <c r="E14" s="7"/>
      <c r="F14" s="7"/>
      <c r="G14" s="7"/>
    </row>
    <row r="15" spans="1:7" ht="12.75">
      <c r="A15" s="7" t="s">
        <v>8</v>
      </c>
      <c r="B15" s="7"/>
      <c r="C15" s="7"/>
      <c r="D15" s="7"/>
      <c r="E15" s="7"/>
      <c r="F15" s="7"/>
      <c r="G15" s="7"/>
    </row>
    <row r="16" spans="1:7" ht="12.75">
      <c r="A16" s="7" t="s">
        <v>9</v>
      </c>
      <c r="B16" s="7"/>
      <c r="C16" s="7"/>
      <c r="D16" s="7"/>
      <c r="E16" s="7"/>
      <c r="F16" s="7"/>
      <c r="G16" s="7"/>
    </row>
    <row r="17" spans="1:7" ht="12.75">
      <c r="A17" s="7" t="s">
        <v>11</v>
      </c>
      <c r="B17" s="7"/>
      <c r="C17" s="7"/>
      <c r="D17" s="7"/>
      <c r="E17" s="7"/>
      <c r="F17" s="7"/>
      <c r="G17" s="7"/>
    </row>
    <row r="18" spans="1:7" ht="6.75" customHeight="1">
      <c r="A18" s="7"/>
      <c r="B18" s="7"/>
      <c r="C18" s="7"/>
      <c r="D18" s="7"/>
      <c r="E18" s="7"/>
      <c r="F18" s="7"/>
      <c r="G18" s="7"/>
    </row>
    <row r="19" spans="1:7" ht="12.75">
      <c r="A19" s="7" t="s">
        <v>14</v>
      </c>
      <c r="B19" s="7"/>
      <c r="C19" s="7"/>
      <c r="D19" s="7"/>
      <c r="E19" s="7"/>
      <c r="F19" s="7"/>
      <c r="G19" s="7"/>
    </row>
    <row r="20" spans="1:7" ht="12.75">
      <c r="A20" s="7" t="s">
        <v>15</v>
      </c>
      <c r="B20" s="7"/>
      <c r="C20" s="7"/>
      <c r="D20" s="7"/>
      <c r="E20" s="7"/>
      <c r="F20" s="7"/>
      <c r="G20" s="7"/>
    </row>
    <row r="21" spans="1:7" ht="12.75">
      <c r="A21" s="7" t="s">
        <v>16</v>
      </c>
      <c r="B21" s="7"/>
      <c r="C21" s="7"/>
      <c r="D21" s="7"/>
      <c r="E21" s="7"/>
      <c r="F21" s="7"/>
      <c r="G21" s="7"/>
    </row>
    <row r="22" spans="1:7" ht="12.75">
      <c r="A22" s="7" t="s">
        <v>17</v>
      </c>
      <c r="B22" s="7"/>
      <c r="C22" s="7"/>
      <c r="D22" s="7"/>
      <c r="E22" s="7"/>
      <c r="F22" s="7"/>
      <c r="G22" s="7"/>
    </row>
    <row r="23" spans="1:7" ht="12.75">
      <c r="A23" s="7" t="s">
        <v>18</v>
      </c>
      <c r="B23" s="7"/>
      <c r="C23" s="7"/>
      <c r="D23" s="7"/>
      <c r="E23" s="7"/>
      <c r="F23" s="7"/>
      <c r="G23" s="7"/>
    </row>
    <row r="24" spans="1:7" ht="7.5" customHeight="1">
      <c r="A24" s="7"/>
      <c r="B24" s="7"/>
      <c r="C24" s="7"/>
      <c r="D24" s="7"/>
      <c r="E24" s="7"/>
      <c r="F24" s="7"/>
      <c r="G24" s="7"/>
    </row>
    <row r="25" spans="1:7" ht="12.75">
      <c r="A25" s="7" t="s">
        <v>19</v>
      </c>
      <c r="B25" s="7"/>
      <c r="C25" s="7"/>
      <c r="D25" s="7"/>
      <c r="E25" s="7"/>
      <c r="F25" s="7"/>
      <c r="G25" s="7"/>
    </row>
    <row r="26" spans="1:7" ht="12.75">
      <c r="A26" s="7" t="s">
        <v>20</v>
      </c>
      <c r="B26" s="7"/>
      <c r="C26" s="7"/>
      <c r="D26" s="7"/>
      <c r="E26" s="7"/>
      <c r="F26" s="7"/>
      <c r="G26" s="7"/>
    </row>
    <row r="27" spans="1:7" ht="12.75">
      <c r="A27" s="7" t="s">
        <v>21</v>
      </c>
      <c r="B27" s="7"/>
      <c r="C27" s="7"/>
      <c r="D27" s="7"/>
      <c r="E27" s="7"/>
      <c r="F27" s="7"/>
      <c r="G27" s="7"/>
    </row>
    <row r="28" spans="1:7" ht="12.75">
      <c r="A28" s="7" t="s">
        <v>22</v>
      </c>
      <c r="B28" s="7"/>
      <c r="C28" s="7"/>
      <c r="D28" s="7"/>
      <c r="E28" s="7"/>
      <c r="F28" s="7"/>
      <c r="G28" s="7"/>
    </row>
    <row r="29" spans="1:7" ht="12.75">
      <c r="A29" s="7" t="s">
        <v>24</v>
      </c>
      <c r="B29" s="7"/>
      <c r="C29" s="7"/>
      <c r="D29" s="7"/>
      <c r="E29" s="7"/>
      <c r="F29" s="7"/>
      <c r="G29" s="7"/>
    </row>
    <row r="30" spans="1:7" ht="12.75">
      <c r="A30" s="7" t="s">
        <v>25</v>
      </c>
      <c r="B30" s="7"/>
      <c r="C30" s="7"/>
      <c r="D30" s="7"/>
      <c r="E30" s="7"/>
      <c r="F30" s="7"/>
      <c r="G30" s="7"/>
    </row>
    <row r="31" spans="1:7" ht="12.75">
      <c r="A31" s="7" t="s">
        <v>26</v>
      </c>
      <c r="B31" s="7"/>
      <c r="C31" s="7"/>
      <c r="D31" s="7"/>
      <c r="E31" s="7"/>
      <c r="F31" s="7"/>
      <c r="G31" s="7"/>
    </row>
    <row r="32" spans="1:7" ht="8.25" customHeight="1">
      <c r="A32" s="7"/>
      <c r="B32" s="7"/>
      <c r="C32" s="7"/>
      <c r="D32" s="7"/>
      <c r="E32" s="7"/>
      <c r="F32" s="7"/>
      <c r="G32" s="7"/>
    </row>
    <row r="33" spans="1:7" ht="12.75">
      <c r="A33" s="7" t="s">
        <v>27</v>
      </c>
      <c r="B33" s="7"/>
      <c r="C33" s="7"/>
      <c r="D33" s="7"/>
      <c r="E33" s="7"/>
      <c r="F33" s="7"/>
      <c r="G33" s="7"/>
    </row>
    <row r="34" spans="1:7" ht="12.75">
      <c r="A34" s="7" t="s">
        <v>28</v>
      </c>
      <c r="B34" s="7"/>
      <c r="C34" s="7"/>
      <c r="D34" s="7"/>
      <c r="E34" s="7"/>
      <c r="F34" s="7"/>
      <c r="G34" s="7"/>
    </row>
    <row r="35" spans="1:7" ht="12.75">
      <c r="A35" s="7" t="s">
        <v>29</v>
      </c>
      <c r="B35" s="7"/>
      <c r="C35" s="7"/>
      <c r="D35" s="7"/>
      <c r="E35" s="7"/>
      <c r="F35" s="7"/>
      <c r="G35" s="7"/>
    </row>
    <row r="36" spans="1:7" ht="12.75">
      <c r="A36" s="7" t="s">
        <v>30</v>
      </c>
      <c r="B36" s="7"/>
      <c r="C36" s="7"/>
      <c r="D36" s="7"/>
      <c r="E36" s="7"/>
      <c r="F36" s="7"/>
      <c r="G36" s="7"/>
    </row>
    <row r="37" spans="1:7" ht="12.75">
      <c r="A37" s="7" t="s">
        <v>40</v>
      </c>
      <c r="B37" s="7"/>
      <c r="C37" s="7"/>
      <c r="D37" s="7"/>
      <c r="E37" s="7"/>
      <c r="F37" s="7"/>
      <c r="G37" s="7"/>
    </row>
    <row r="38" spans="1:7" ht="12.75">
      <c r="A38" s="7" t="s">
        <v>41</v>
      </c>
      <c r="B38" s="7"/>
      <c r="C38" s="7"/>
      <c r="D38" s="7"/>
      <c r="E38" s="7"/>
      <c r="F38" s="7"/>
      <c r="G38" s="7"/>
    </row>
    <row r="39" spans="1:7" ht="12.75">
      <c r="A39" s="7" t="s">
        <v>46</v>
      </c>
      <c r="B39" s="7"/>
      <c r="C39" s="7"/>
      <c r="D39" s="7"/>
      <c r="E39" s="7"/>
      <c r="F39" s="7"/>
      <c r="G39" s="7"/>
    </row>
    <row r="40" spans="1:7" ht="12.75">
      <c r="A40" s="7" t="s">
        <v>42</v>
      </c>
      <c r="B40" s="7"/>
      <c r="C40" s="7"/>
      <c r="D40" s="7"/>
      <c r="E40" s="7"/>
      <c r="F40" s="7"/>
      <c r="G40" s="7"/>
    </row>
    <row r="41" ht="9" customHeight="1"/>
    <row r="42" spans="3:7" ht="12.75">
      <c r="C42" t="s">
        <v>43</v>
      </c>
      <c r="E42" t="s">
        <v>45</v>
      </c>
      <c r="G42" t="s">
        <v>44</v>
      </c>
    </row>
    <row r="43" spans="1:7" ht="12.75">
      <c r="A43" t="s">
        <v>31</v>
      </c>
      <c r="C43" s="1">
        <v>181</v>
      </c>
      <c r="E43" s="1">
        <v>183</v>
      </c>
      <c r="G43" s="1">
        <v>186</v>
      </c>
    </row>
    <row r="44" spans="1:7" ht="12.75">
      <c r="A44" t="s">
        <v>32</v>
      </c>
      <c r="C44" s="1">
        <v>38</v>
      </c>
      <c r="E44" s="1">
        <v>45</v>
      </c>
      <c r="G44" s="1">
        <v>50</v>
      </c>
    </row>
    <row r="45" spans="1:7" ht="12.75">
      <c r="A45" t="s">
        <v>33</v>
      </c>
      <c r="C45" s="2">
        <f>+C43-C44</f>
        <v>143</v>
      </c>
      <c r="E45" s="2">
        <f>+E43-E44</f>
        <v>138</v>
      </c>
      <c r="G45" s="2">
        <f>+G43-G44</f>
        <v>136</v>
      </c>
    </row>
    <row r="46" ht="7.5" customHeight="1"/>
    <row r="47" spans="1:7" ht="12.75">
      <c r="A47" t="s">
        <v>34</v>
      </c>
      <c r="C47" s="3">
        <f>ROUNDDOWN(((C45*85/100)+C44),0)</f>
        <v>159</v>
      </c>
      <c r="E47" s="3">
        <f>ROUNDDOWN(((E45*82/100)+E44),0)</f>
        <v>158</v>
      </c>
      <c r="G47" s="3">
        <f>ROUNDDOWN(((G45*79/100)+G44),0)</f>
        <v>157</v>
      </c>
    </row>
    <row r="48" spans="1:7" ht="12.75">
      <c r="A48" t="s">
        <v>35</v>
      </c>
      <c r="C48" s="4" t="s">
        <v>36</v>
      </c>
      <c r="E48" s="4" t="s">
        <v>36</v>
      </c>
      <c r="G48" s="4" t="s">
        <v>36</v>
      </c>
    </row>
    <row r="49" spans="1:7" ht="12.75">
      <c r="A49" t="s">
        <v>39</v>
      </c>
      <c r="C49" s="5">
        <f>ROUNDDOWN(((C45*60/100)+C44),0)</f>
        <v>123</v>
      </c>
      <c r="E49" s="5">
        <f>ROUNDDOWN(((E45*59/100)+E44),0)</f>
        <v>126</v>
      </c>
      <c r="G49" s="5">
        <f>ROUNDDOWN(((G45*58/100)+G44),0)</f>
        <v>128</v>
      </c>
    </row>
    <row r="50" ht="7.5" customHeight="1"/>
    <row r="51" spans="1:7" ht="12.75">
      <c r="A51" t="s">
        <v>34</v>
      </c>
      <c r="C51" s="3">
        <f>ROUNDDOWN(((C45*92/100)+C44),0)</f>
        <v>169</v>
      </c>
      <c r="E51" s="3">
        <f>ROUNDDOWN(((E45*88/100)+E44),0)</f>
        <v>166</v>
      </c>
      <c r="G51" s="3">
        <f>ROUNDDOWN(((G45*85/100)+G44),0)</f>
        <v>165</v>
      </c>
    </row>
    <row r="52" spans="1:7" ht="12.75">
      <c r="A52" t="s">
        <v>35</v>
      </c>
      <c r="C52" s="4" t="s">
        <v>36</v>
      </c>
      <c r="E52" s="4" t="s">
        <v>36</v>
      </c>
      <c r="G52" s="4" t="s">
        <v>36</v>
      </c>
    </row>
    <row r="53" spans="1:7" ht="12.75">
      <c r="A53" t="s">
        <v>37</v>
      </c>
      <c r="C53" s="5">
        <f>ROUNDDOWN(((C45*75/100)+C44),0)</f>
        <v>145</v>
      </c>
      <c r="E53" s="5">
        <f>ROUNDDOWN(((E45*73/100)+E44),0)</f>
        <v>145</v>
      </c>
      <c r="G53" s="5">
        <f>ROUNDDOWN(((G45*70/100)+G44),0)</f>
        <v>145</v>
      </c>
    </row>
    <row r="54" ht="8.25" customHeight="1"/>
    <row r="55" spans="1:7" ht="12.75">
      <c r="A55" t="s">
        <v>34</v>
      </c>
      <c r="C55" s="3">
        <f>ROUNDDOWN(((C45*100/100)+C44),0)</f>
        <v>181</v>
      </c>
      <c r="E55" s="3">
        <f>ROUNDDOWN(((E45*100/100)+E44),0)</f>
        <v>183</v>
      </c>
      <c r="G55" s="3">
        <f>ROUNDDOWN(((G45*99/100)+G44),0)</f>
        <v>184</v>
      </c>
    </row>
    <row r="56" spans="1:7" ht="12.75">
      <c r="A56" t="s">
        <v>35</v>
      </c>
      <c r="C56" s="4" t="s">
        <v>36</v>
      </c>
      <c r="E56" s="4" t="s">
        <v>36</v>
      </c>
      <c r="G56" s="4" t="s">
        <v>36</v>
      </c>
    </row>
    <row r="57" spans="1:7" ht="12.75">
      <c r="A57" t="s">
        <v>38</v>
      </c>
      <c r="C57" s="5">
        <f>ROUNDDOWN(((C45*80/100)+C44),0)</f>
        <v>152</v>
      </c>
      <c r="E57" s="5">
        <f>ROUNDDOWN(((E45*78/100)+E44),0)</f>
        <v>152</v>
      </c>
      <c r="G57" s="5">
        <f>ROUNDDOWN(((G45*75/100)+G44),0)</f>
        <v>152</v>
      </c>
    </row>
  </sheetData>
  <printOptions/>
  <pageMargins left="0.58" right="0.62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cp:lastPrinted>2008-05-27T11:08:02Z</cp:lastPrinted>
  <dcterms:created xsi:type="dcterms:W3CDTF">2008-05-27T09:42:48Z</dcterms:created>
  <dcterms:modified xsi:type="dcterms:W3CDTF">2008-05-27T11:09:27Z</dcterms:modified>
  <cp:category/>
  <cp:version/>
  <cp:contentType/>
  <cp:contentStatus/>
</cp:coreProperties>
</file>