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ain\Documents\documents PC\Documents Slot\CIRCUIT 24 SAMOISIEN\Championnats C24S\Championnat C24S saison 2019-2020\Manche 3 Lambo Huracan Sideways C24S 2019-2020\"/>
    </mc:Choice>
  </mc:AlternateContent>
  <bookViews>
    <workbookView xWindow="0" yWindow="0" windowWidth="24000" windowHeight="9720" activeTab="2"/>
  </bookViews>
  <sheets>
    <sheet name="Pilotes au départ" sheetId="5" r:id="rId1"/>
    <sheet name="Tirage Series + Postes" sheetId="1" r:id="rId2"/>
    <sheet name="courses" sheetId="6" r:id="rId3"/>
  </sheets>
  <definedNames>
    <definedName name="_xlnm._FilterDatabase" localSheetId="0" hidden="1">'Pilotes au départ'!$A$1:$C$31</definedName>
    <definedName name="_xlnm._FilterDatabase" localSheetId="1" hidden="1">'Tirage Series + Postes'!$B$1:$B$31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6" l="1"/>
  <c r="Q65" i="6"/>
  <c r="Q66" i="6"/>
  <c r="Q67" i="6"/>
  <c r="Q68" i="6"/>
  <c r="Q69" i="6"/>
  <c r="Q70" i="6"/>
  <c r="Q71" i="6"/>
  <c r="Q72" i="6"/>
  <c r="P64" i="6"/>
  <c r="P65" i="6"/>
  <c r="P66" i="6"/>
  <c r="P67" i="6"/>
  <c r="P68" i="6"/>
  <c r="P69" i="6"/>
  <c r="P70" i="6"/>
  <c r="P71" i="6"/>
  <c r="P72" i="6"/>
  <c r="N64" i="6"/>
  <c r="N65" i="6"/>
  <c r="N66" i="6"/>
  <c r="N67" i="6"/>
  <c r="N68" i="6"/>
  <c r="N69" i="6"/>
  <c r="N70" i="6"/>
  <c r="N71" i="6"/>
  <c r="N72" i="6"/>
  <c r="M64" i="6"/>
  <c r="M65" i="6"/>
  <c r="M66" i="6"/>
  <c r="M67" i="6"/>
  <c r="M68" i="6"/>
  <c r="M69" i="6"/>
  <c r="M70" i="6"/>
  <c r="M71" i="6"/>
  <c r="M72" i="6"/>
  <c r="N63" i="6"/>
  <c r="Q63" i="6"/>
  <c r="P63" i="6"/>
  <c r="M63" i="6"/>
  <c r="L73" i="6"/>
  <c r="P53" i="6"/>
  <c r="P54" i="6"/>
  <c r="P55" i="6"/>
  <c r="P56" i="6"/>
  <c r="P57" i="6"/>
  <c r="P58" i="6"/>
  <c r="P59" i="6"/>
  <c r="P60" i="6"/>
  <c r="P61" i="6"/>
  <c r="P62" i="6"/>
  <c r="N53" i="6"/>
  <c r="N54" i="6"/>
  <c r="N55" i="6"/>
  <c r="N56" i="6"/>
  <c r="N57" i="6"/>
  <c r="N58" i="6"/>
  <c r="N59" i="6"/>
  <c r="N60" i="6"/>
  <c r="N61" i="6"/>
  <c r="N62" i="6"/>
  <c r="L53" i="6"/>
  <c r="L54" i="6"/>
  <c r="L55" i="6"/>
  <c r="L56" i="6"/>
  <c r="L57" i="6"/>
  <c r="L58" i="6"/>
  <c r="L59" i="6"/>
  <c r="L60" i="6"/>
  <c r="L61" i="6"/>
  <c r="L62" i="6"/>
  <c r="M53" i="6"/>
  <c r="M54" i="6"/>
  <c r="M55" i="6"/>
  <c r="M56" i="6"/>
  <c r="M57" i="6"/>
  <c r="M58" i="6"/>
  <c r="M59" i="6"/>
  <c r="M60" i="6"/>
  <c r="M61" i="6"/>
  <c r="M62" i="6"/>
  <c r="G30" i="6" l="1"/>
  <c r="G31" i="6"/>
  <c r="P29" i="6"/>
  <c r="P30" i="6"/>
  <c r="M15" i="6"/>
  <c r="B15" i="6"/>
  <c r="D13" i="6" l="1"/>
  <c r="D14" i="6"/>
  <c r="M13" i="6"/>
  <c r="M9" i="6"/>
  <c r="M10" i="6"/>
  <c r="M12" i="6"/>
  <c r="M5" i="6"/>
  <c r="K5" i="6" l="1"/>
  <c r="K6" i="6"/>
  <c r="K7" i="6"/>
  <c r="K8" i="6"/>
  <c r="K9" i="6"/>
  <c r="K10" i="6"/>
  <c r="K11" i="6"/>
  <c r="K12" i="6"/>
  <c r="B5" i="6"/>
  <c r="B6" i="6"/>
  <c r="B7" i="6"/>
  <c r="B8" i="6"/>
  <c r="B9" i="6"/>
  <c r="B10" i="6"/>
  <c r="B11" i="6"/>
  <c r="B12" i="6"/>
  <c r="B13" i="6"/>
  <c r="P24" i="6"/>
  <c r="P25" i="6"/>
  <c r="P26" i="6"/>
  <c r="P27" i="6"/>
  <c r="G26" i="6"/>
  <c r="G27" i="6"/>
  <c r="G28" i="6" l="1"/>
  <c r="P28" i="6"/>
  <c r="D12" i="6"/>
  <c r="G21" i="6" l="1"/>
  <c r="G24" i="6"/>
  <c r="D11" i="6"/>
  <c r="M6" i="6"/>
  <c r="P21" i="6" l="1"/>
  <c r="P22" i="6"/>
  <c r="P23" i="6"/>
  <c r="M7" i="6"/>
  <c r="H21" i="6" l="1"/>
  <c r="H22" i="6"/>
  <c r="H23" i="6"/>
  <c r="H24" i="6"/>
  <c r="Y22" i="6" l="1"/>
  <c r="Y23" i="6"/>
  <c r="Y24" i="6"/>
  <c r="Y25" i="6"/>
  <c r="Y26" i="6"/>
  <c r="Y27" i="6"/>
  <c r="Y28" i="6"/>
  <c r="Y29" i="6"/>
  <c r="Y30" i="6"/>
  <c r="Y31" i="6"/>
  <c r="Y32" i="6"/>
  <c r="V7" i="6"/>
  <c r="V8" i="6"/>
  <c r="V9" i="6"/>
  <c r="V10" i="6"/>
  <c r="V11" i="6"/>
  <c r="V12" i="6"/>
  <c r="V13" i="6"/>
  <c r="V14" i="6"/>
  <c r="V15" i="6"/>
  <c r="V16" i="6"/>
  <c r="V5" i="6"/>
  <c r="D8" i="6"/>
  <c r="Y21" i="6"/>
  <c r="Z39" i="6" s="1"/>
  <c r="Q74" i="6" s="1"/>
  <c r="N37" i="6"/>
  <c r="Q22" i="6"/>
  <c r="Q23" i="6"/>
  <c r="Q24" i="6"/>
  <c r="Q25" i="6"/>
  <c r="Q26" i="6"/>
  <c r="Q27" i="6"/>
  <c r="Q28" i="6"/>
  <c r="Q29" i="6"/>
  <c r="Q30" i="6"/>
  <c r="Q31" i="6"/>
  <c r="Q32" i="6"/>
  <c r="Q21" i="6"/>
  <c r="H30" i="6"/>
  <c r="H31" i="6"/>
  <c r="H32" i="6"/>
  <c r="V6" i="6"/>
  <c r="Y45" i="6"/>
  <c r="P80" i="6" s="1"/>
  <c r="Z30" i="6"/>
  <c r="Z31" i="6"/>
  <c r="Z32" i="6"/>
  <c r="W40" i="6"/>
  <c r="N75" i="6" s="1"/>
  <c r="Z21" i="6"/>
  <c r="T6" i="6"/>
  <c r="T7" i="6"/>
  <c r="T8" i="6"/>
  <c r="T9" i="6"/>
  <c r="T10" i="6"/>
  <c r="T11" i="6"/>
  <c r="T12" i="6"/>
  <c r="T13" i="6"/>
  <c r="T14" i="6"/>
  <c r="T15" i="6"/>
  <c r="T16" i="6"/>
  <c r="T5" i="6"/>
  <c r="Z29" i="6"/>
  <c r="Z28" i="6"/>
  <c r="Z27" i="6"/>
  <c r="Z26" i="6"/>
  <c r="Z25" i="6"/>
  <c r="Z24" i="6"/>
  <c r="Z23" i="6"/>
  <c r="Z22" i="6"/>
  <c r="K13" i="6"/>
  <c r="K14" i="6"/>
  <c r="K15" i="6"/>
  <c r="K16" i="6"/>
  <c r="B14" i="6"/>
  <c r="B16" i="6"/>
  <c r="D6" i="6"/>
  <c r="D9" i="6"/>
  <c r="D10" i="6"/>
  <c r="H25" i="6"/>
  <c r="H26" i="6"/>
  <c r="H27" i="6"/>
  <c r="H28" i="6"/>
  <c r="H29" i="6"/>
  <c r="C9" i="5"/>
  <c r="C19" i="5"/>
  <c r="C4" i="5"/>
  <c r="C15" i="5"/>
  <c r="C28" i="5"/>
  <c r="C25" i="5"/>
  <c r="C31" i="5"/>
  <c r="C11" i="5"/>
  <c r="C3" i="5"/>
  <c r="C24" i="5"/>
  <c r="C10" i="5"/>
  <c r="C21" i="5"/>
  <c r="C12" i="5"/>
  <c r="C13" i="5"/>
  <c r="C29" i="5"/>
  <c r="C18" i="5"/>
  <c r="C6" i="5"/>
  <c r="C20" i="5"/>
  <c r="C26" i="5"/>
  <c r="C7" i="5"/>
  <c r="C16" i="5"/>
  <c r="C23" i="5"/>
  <c r="C30" i="5"/>
  <c r="C8" i="5"/>
  <c r="C27" i="5"/>
  <c r="C2" i="5"/>
  <c r="C22" i="5"/>
  <c r="C14" i="5"/>
  <c r="C5" i="5"/>
  <c r="C17" i="5"/>
  <c r="U46" i="6" l="1"/>
  <c r="L81" i="6" s="1"/>
  <c r="D37" i="6"/>
  <c r="M52" i="6" s="1"/>
  <c r="E37" i="6"/>
  <c r="N52" i="6" s="1"/>
  <c r="U38" i="6"/>
  <c r="V45" i="6"/>
  <c r="M80" i="6" s="1"/>
  <c r="X42" i="6"/>
  <c r="U42" i="6"/>
  <c r="L77" i="6" s="1"/>
  <c r="W44" i="6"/>
  <c r="N79" i="6" s="1"/>
  <c r="W37" i="6"/>
  <c r="V41" i="6"/>
  <c r="M76" i="6" s="1"/>
  <c r="O76" i="6" s="1"/>
  <c r="X46" i="6"/>
  <c r="X38" i="6"/>
  <c r="Z6" i="6"/>
  <c r="C45" i="6"/>
  <c r="L39" i="6"/>
  <c r="L65" i="6" s="1"/>
  <c r="L43" i="6"/>
  <c r="L69" i="6" s="1"/>
  <c r="L38" i="6"/>
  <c r="L64" i="6" s="1"/>
  <c r="L41" i="6"/>
  <c r="L67" i="6" s="1"/>
  <c r="L37" i="6"/>
  <c r="L63" i="6" s="1"/>
  <c r="L40" i="6"/>
  <c r="L66" i="6" s="1"/>
  <c r="L42" i="6"/>
  <c r="L68" i="6" s="1"/>
  <c r="F5" i="6"/>
  <c r="O5" i="6"/>
  <c r="C37" i="6"/>
  <c r="L52" i="6" s="1"/>
  <c r="Z37" i="6"/>
  <c r="U48" i="6"/>
  <c r="U44" i="6"/>
  <c r="L79" i="6" s="1"/>
  <c r="U40" i="6"/>
  <c r="L75" i="6" s="1"/>
  <c r="W46" i="6"/>
  <c r="N81" i="6" s="1"/>
  <c r="W42" i="6"/>
  <c r="N77" i="6" s="1"/>
  <c r="W38" i="6"/>
  <c r="N73" i="6" s="1"/>
  <c r="V47" i="6"/>
  <c r="V43" i="6"/>
  <c r="M78" i="6" s="1"/>
  <c r="V39" i="6"/>
  <c r="M74" i="6" s="1"/>
  <c r="X37" i="6"/>
  <c r="X44" i="6"/>
  <c r="X40" i="6"/>
  <c r="Y37" i="6"/>
  <c r="Y41" i="6"/>
  <c r="P76" i="6" s="1"/>
  <c r="Z43" i="6"/>
  <c r="Q78" i="6" s="1"/>
  <c r="U47" i="6"/>
  <c r="U45" i="6"/>
  <c r="L80" i="6" s="1"/>
  <c r="U43" i="6"/>
  <c r="L78" i="6" s="1"/>
  <c r="U41" i="6"/>
  <c r="L76" i="6" s="1"/>
  <c r="U39" i="6"/>
  <c r="L74" i="6" s="1"/>
  <c r="W47" i="6"/>
  <c r="W45" i="6"/>
  <c r="N80" i="6" s="1"/>
  <c r="W43" i="6"/>
  <c r="N78" i="6" s="1"/>
  <c r="W41" i="6"/>
  <c r="N76" i="6" s="1"/>
  <c r="W39" i="6"/>
  <c r="N74" i="6" s="1"/>
  <c r="W48" i="6"/>
  <c r="V48" i="6"/>
  <c r="V46" i="6"/>
  <c r="M81" i="6" s="1"/>
  <c r="O81" i="6" s="1"/>
  <c r="V44" i="6"/>
  <c r="M79" i="6" s="1"/>
  <c r="O79" i="6" s="1"/>
  <c r="V42" i="6"/>
  <c r="M77" i="6" s="1"/>
  <c r="V40" i="6"/>
  <c r="M75" i="6" s="1"/>
  <c r="O75" i="6" s="1"/>
  <c r="V38" i="6"/>
  <c r="M73" i="6" s="1"/>
  <c r="O73" i="6" s="1"/>
  <c r="V37" i="6"/>
  <c r="O72" i="6" s="1"/>
  <c r="X47" i="6"/>
  <c r="X45" i="6"/>
  <c r="X43" i="6"/>
  <c r="X41" i="6"/>
  <c r="X39" i="6"/>
  <c r="X48" i="6"/>
  <c r="Y47" i="6"/>
  <c r="Y43" i="6"/>
  <c r="P78" i="6" s="1"/>
  <c r="Y39" i="6"/>
  <c r="P74" i="6" s="1"/>
  <c r="Z46" i="6"/>
  <c r="Q81" i="6" s="1"/>
  <c r="Z38" i="6"/>
  <c r="Q73" i="6" s="1"/>
  <c r="Y48" i="6"/>
  <c r="Y46" i="6"/>
  <c r="P81" i="6" s="1"/>
  <c r="Y44" i="6"/>
  <c r="P79" i="6" s="1"/>
  <c r="Y42" i="6"/>
  <c r="P77" i="6" s="1"/>
  <c r="Y40" i="6"/>
  <c r="P75" i="6" s="1"/>
  <c r="Y38" i="6"/>
  <c r="P73" i="6" s="1"/>
  <c r="Z47" i="6"/>
  <c r="Z45" i="6"/>
  <c r="Q80" i="6" s="1"/>
  <c r="Z41" i="6"/>
  <c r="Q76" i="6" s="1"/>
  <c r="Z48" i="6"/>
  <c r="U37" i="6"/>
  <c r="Z44" i="6"/>
  <c r="Q79" i="6" s="1"/>
  <c r="Z42" i="6"/>
  <c r="Q77" i="6" s="1"/>
  <c r="Z40" i="6"/>
  <c r="Q75" i="6" s="1"/>
  <c r="M39" i="6"/>
  <c r="P37" i="6"/>
  <c r="L48" i="6"/>
  <c r="L46" i="6"/>
  <c r="L72" i="6" s="1"/>
  <c r="L44" i="6"/>
  <c r="L70" i="6" s="1"/>
  <c r="N48" i="6"/>
  <c r="N46" i="6"/>
  <c r="N44" i="6"/>
  <c r="N42" i="6"/>
  <c r="N40" i="6"/>
  <c r="N38" i="6"/>
  <c r="M48" i="6"/>
  <c r="M46" i="6"/>
  <c r="O71" i="6" s="1"/>
  <c r="M44" i="6"/>
  <c r="M42" i="6"/>
  <c r="O64" i="6" s="1"/>
  <c r="M40" i="6"/>
  <c r="O62" i="6" s="1"/>
  <c r="M38" i="6"/>
  <c r="O60" i="6" s="1"/>
  <c r="O37" i="6"/>
  <c r="O47" i="6"/>
  <c r="O45" i="6"/>
  <c r="O43" i="6"/>
  <c r="O41" i="6"/>
  <c r="O39" i="6"/>
  <c r="P48" i="6"/>
  <c r="P46" i="6"/>
  <c r="P44" i="6"/>
  <c r="P42" i="6"/>
  <c r="P40" i="6"/>
  <c r="P38" i="6"/>
  <c r="Q48" i="6"/>
  <c r="Q46" i="6"/>
  <c r="Q44" i="6"/>
  <c r="Q42" i="6"/>
  <c r="Q40" i="6"/>
  <c r="Q38" i="6"/>
  <c r="L47" i="6"/>
  <c r="L45" i="6"/>
  <c r="L71" i="6" s="1"/>
  <c r="N47" i="6"/>
  <c r="N45" i="6"/>
  <c r="N43" i="6"/>
  <c r="N41" i="6"/>
  <c r="N39" i="6"/>
  <c r="M37" i="6"/>
  <c r="M47" i="6"/>
  <c r="M45" i="6"/>
  <c r="M43" i="6"/>
  <c r="M41" i="6"/>
  <c r="O63" i="6" s="1"/>
  <c r="O48" i="6"/>
  <c r="O46" i="6"/>
  <c r="O44" i="6"/>
  <c r="O42" i="6"/>
  <c r="O40" i="6"/>
  <c r="O38" i="6"/>
  <c r="P47" i="6"/>
  <c r="P45" i="6"/>
  <c r="P43" i="6"/>
  <c r="P41" i="6"/>
  <c r="P39" i="6"/>
  <c r="Q37" i="6"/>
  <c r="Q47" i="6"/>
  <c r="Q45" i="6"/>
  <c r="Q43" i="6"/>
  <c r="Q41" i="6"/>
  <c r="Q39" i="6"/>
  <c r="H39" i="6"/>
  <c r="Q54" i="6" s="1"/>
  <c r="Q6" i="6"/>
  <c r="X16" i="6"/>
  <c r="X14" i="6"/>
  <c r="X12" i="6"/>
  <c r="X10" i="6"/>
  <c r="X8" i="6"/>
  <c r="X6" i="6"/>
  <c r="Y15" i="6"/>
  <c r="Y13" i="6"/>
  <c r="Y11" i="6"/>
  <c r="Y9" i="6"/>
  <c r="Y7" i="6"/>
  <c r="Y16" i="6"/>
  <c r="Z15" i="6"/>
  <c r="Z13" i="6"/>
  <c r="Z11" i="6"/>
  <c r="Z9" i="6"/>
  <c r="Z7" i="6"/>
  <c r="Z16" i="6"/>
  <c r="X5" i="6"/>
  <c r="X15" i="6"/>
  <c r="X13" i="6"/>
  <c r="X11" i="6"/>
  <c r="X9" i="6"/>
  <c r="X7" i="6"/>
  <c r="Y5" i="6"/>
  <c r="Y14" i="6"/>
  <c r="Y12" i="6"/>
  <c r="Y10" i="6"/>
  <c r="Y8" i="6"/>
  <c r="Y6" i="6"/>
  <c r="Z5" i="6"/>
  <c r="Z14" i="6"/>
  <c r="Z12" i="6"/>
  <c r="Z10" i="6"/>
  <c r="Z8" i="6"/>
  <c r="H6" i="6"/>
  <c r="F15" i="6"/>
  <c r="F13" i="6"/>
  <c r="F11" i="6"/>
  <c r="F9" i="6"/>
  <c r="F7" i="6"/>
  <c r="G5" i="6"/>
  <c r="G15" i="6"/>
  <c r="G13" i="6"/>
  <c r="G11" i="6"/>
  <c r="G9" i="6"/>
  <c r="G7" i="6"/>
  <c r="H5" i="6"/>
  <c r="H15" i="6"/>
  <c r="H13" i="6"/>
  <c r="H11" i="6"/>
  <c r="H9" i="6"/>
  <c r="H7" i="6"/>
  <c r="O15" i="6"/>
  <c r="O13" i="6"/>
  <c r="O11" i="6"/>
  <c r="O9" i="6"/>
  <c r="O7" i="6"/>
  <c r="P5" i="6"/>
  <c r="P15" i="6"/>
  <c r="P13" i="6"/>
  <c r="P11" i="6"/>
  <c r="P9" i="6"/>
  <c r="P7" i="6"/>
  <c r="Q5" i="6"/>
  <c r="Q15" i="6"/>
  <c r="Q13" i="6"/>
  <c r="Q11" i="6"/>
  <c r="Q9" i="6"/>
  <c r="Q7" i="6"/>
  <c r="C47" i="6"/>
  <c r="C43" i="6"/>
  <c r="C41" i="6"/>
  <c r="C39" i="6"/>
  <c r="C48" i="6"/>
  <c r="E48" i="6"/>
  <c r="E46" i="6"/>
  <c r="E44" i="6"/>
  <c r="E42" i="6"/>
  <c r="E40" i="6"/>
  <c r="E38" i="6"/>
  <c r="D48" i="6"/>
  <c r="D46" i="6"/>
  <c r="D44" i="6"/>
  <c r="D42" i="6"/>
  <c r="O57" i="6" s="1"/>
  <c r="D40" i="6"/>
  <c r="O55" i="6" s="1"/>
  <c r="D38" i="6"/>
  <c r="O53" i="6" s="1"/>
  <c r="F47" i="6"/>
  <c r="F45" i="6"/>
  <c r="F43" i="6"/>
  <c r="F41" i="6"/>
  <c r="F39" i="6"/>
  <c r="F48" i="6"/>
  <c r="G48" i="6"/>
  <c r="G46" i="6"/>
  <c r="G44" i="6"/>
  <c r="G42" i="6"/>
  <c r="G40" i="6"/>
  <c r="G38" i="6"/>
  <c r="H48" i="6"/>
  <c r="H46" i="6"/>
  <c r="Q61" i="6" s="1"/>
  <c r="H44" i="6"/>
  <c r="Q59" i="6" s="1"/>
  <c r="H42" i="6"/>
  <c r="Q57" i="6" s="1"/>
  <c r="H40" i="6"/>
  <c r="Q55" i="6" s="1"/>
  <c r="H38" i="6"/>
  <c r="Q53" i="6" s="1"/>
  <c r="F16" i="6"/>
  <c r="F14" i="6"/>
  <c r="F12" i="6"/>
  <c r="F10" i="6"/>
  <c r="F8" i="6"/>
  <c r="F6" i="6"/>
  <c r="G16" i="6"/>
  <c r="G14" i="6"/>
  <c r="G12" i="6"/>
  <c r="G10" i="6"/>
  <c r="G8" i="6"/>
  <c r="G6" i="6"/>
  <c r="H16" i="6"/>
  <c r="H14" i="6"/>
  <c r="H12" i="6"/>
  <c r="H10" i="6"/>
  <c r="H8" i="6"/>
  <c r="O16" i="6"/>
  <c r="O14" i="6"/>
  <c r="O12" i="6"/>
  <c r="O10" i="6"/>
  <c r="O8" i="6"/>
  <c r="O6" i="6"/>
  <c r="P16" i="6"/>
  <c r="P14" i="6"/>
  <c r="P12" i="6"/>
  <c r="P10" i="6"/>
  <c r="P8" i="6"/>
  <c r="P6" i="6"/>
  <c r="Q16" i="6"/>
  <c r="Q14" i="6"/>
  <c r="Q12" i="6"/>
  <c r="Q10" i="6"/>
  <c r="Q8" i="6"/>
  <c r="C46" i="6"/>
  <c r="C44" i="6"/>
  <c r="C42" i="6"/>
  <c r="C40" i="6"/>
  <c r="C38" i="6"/>
  <c r="E47" i="6"/>
  <c r="E45" i="6"/>
  <c r="E43" i="6"/>
  <c r="E41" i="6"/>
  <c r="E39" i="6"/>
  <c r="D47" i="6"/>
  <c r="D45" i="6"/>
  <c r="D43" i="6"/>
  <c r="D41" i="6"/>
  <c r="D39" i="6"/>
  <c r="F37" i="6"/>
  <c r="F46" i="6"/>
  <c r="F44" i="6"/>
  <c r="F42" i="6"/>
  <c r="F40" i="6"/>
  <c r="F38" i="6"/>
  <c r="G37" i="6"/>
  <c r="P52" i="6" s="1"/>
  <c r="G47" i="6"/>
  <c r="G45" i="6"/>
  <c r="G43" i="6"/>
  <c r="G41" i="6"/>
  <c r="G39" i="6"/>
  <c r="H37" i="6"/>
  <c r="Q52" i="6" s="1"/>
  <c r="H47" i="6"/>
  <c r="Q62" i="6" s="1"/>
  <c r="H45" i="6"/>
  <c r="Q60" i="6" s="1"/>
  <c r="H43" i="6"/>
  <c r="Q58" i="6" s="1"/>
  <c r="H41" i="6"/>
  <c r="Q56" i="6" s="1"/>
  <c r="O74" i="6" l="1"/>
  <c r="O77" i="6"/>
  <c r="O78" i="6"/>
  <c r="O80" i="6"/>
  <c r="O61" i="6"/>
  <c r="O59" i="6"/>
  <c r="O54" i="6"/>
  <c r="O58" i="6"/>
  <c r="O66" i="6"/>
  <c r="O56" i="6"/>
  <c r="O52" i="6"/>
  <c r="O65" i="6" l="1"/>
  <c r="O69" i="6"/>
  <c r="O67" i="6"/>
  <c r="O68" i="6"/>
  <c r="O70" i="6"/>
</calcChain>
</file>

<file path=xl/sharedStrings.xml><?xml version="1.0" encoding="utf-8"?>
<sst xmlns="http://schemas.openxmlformats.org/spreadsheetml/2006/main" count="215" uniqueCount="75">
  <si>
    <t>Pilotes</t>
  </si>
  <si>
    <t>Poussin</t>
  </si>
  <si>
    <t>VettOne</t>
  </si>
  <si>
    <t>Bibi</t>
  </si>
  <si>
    <t>Enzo</t>
  </si>
  <si>
    <t>Roc</t>
  </si>
  <si>
    <t>Midas</t>
  </si>
  <si>
    <t>Taras</t>
  </si>
  <si>
    <t>Boom</t>
  </si>
  <si>
    <t>Laminak</t>
  </si>
  <si>
    <t>Philvit</t>
  </si>
  <si>
    <t>Tirage au sort des SERIES</t>
  </si>
  <si>
    <t>Gravillon</t>
  </si>
  <si>
    <t>SSS</t>
  </si>
  <si>
    <t>Cloclo</t>
  </si>
  <si>
    <t>Macadam</t>
  </si>
  <si>
    <t>Pierre</t>
  </si>
  <si>
    <t>Jacques</t>
  </si>
  <si>
    <t>Mayeul</t>
  </si>
  <si>
    <t>Pilotes Championnat C24S</t>
  </si>
  <si>
    <t>SERIE 1</t>
  </si>
  <si>
    <t>SERIE 2</t>
  </si>
  <si>
    <t>Poste de pilotage</t>
  </si>
  <si>
    <t>SERIE 3</t>
  </si>
  <si>
    <t>Présents pour la manche</t>
  </si>
  <si>
    <t>N° poste</t>
  </si>
  <si>
    <t>Pilote</t>
  </si>
  <si>
    <t>Nbre de tours</t>
  </si>
  <si>
    <t>FINALE</t>
  </si>
  <si>
    <t>nbre de tours</t>
  </si>
  <si>
    <t>valeurs à saisir</t>
  </si>
  <si>
    <t>temps</t>
  </si>
  <si>
    <t>Nbre de tours en série</t>
  </si>
  <si>
    <t>nbre tours en finale</t>
  </si>
  <si>
    <t>position</t>
  </si>
  <si>
    <t>nbre de tours finale</t>
  </si>
  <si>
    <t>nbre de tours total</t>
  </si>
  <si>
    <t>nbre de tours série</t>
  </si>
  <si>
    <t>classement finale</t>
  </si>
  <si>
    <t>classement finale A</t>
  </si>
  <si>
    <t>Obseration(s):</t>
  </si>
  <si>
    <t xml:space="preserve">Meilleur Temps de la Manche: </t>
  </si>
  <si>
    <t>calcul automatique</t>
  </si>
  <si>
    <t>Tps (s)</t>
  </si>
  <si>
    <t>Pilote(s)</t>
  </si>
  <si>
    <t>classement série 1</t>
  </si>
  <si>
    <t>classement série 2</t>
  </si>
  <si>
    <t>classement série 3</t>
  </si>
  <si>
    <t>pisition arrivée</t>
  </si>
  <si>
    <t>temps (s)</t>
  </si>
  <si>
    <t>temps en série (s)</t>
  </si>
  <si>
    <t>temps en finale (s)</t>
  </si>
  <si>
    <t>PETITE FINALE A</t>
  </si>
  <si>
    <t>PETITE FINALE B</t>
  </si>
  <si>
    <t>Classement FINALE</t>
  </si>
  <si>
    <t>Classement PETITE FINALE A</t>
  </si>
  <si>
    <t>Classement PETITE FINALE B</t>
  </si>
  <si>
    <r>
      <t xml:space="preserve">meilleur tour: </t>
    </r>
    <r>
      <rPr>
        <sz val="11"/>
        <color rgb="FFFF0000"/>
        <rFont val="Calibri"/>
        <family val="2"/>
        <scheme val="minor"/>
      </rPr>
      <t>X.XXX</t>
    </r>
  </si>
  <si>
    <r>
      <t xml:space="preserve">meilleur tour absolu: </t>
    </r>
    <r>
      <rPr>
        <b/>
        <sz val="11"/>
        <color rgb="FFFF0000"/>
        <rFont val="Calibri"/>
        <family val="2"/>
        <scheme val="minor"/>
      </rPr>
      <t>X.XXX</t>
    </r>
  </si>
  <si>
    <t>Kali</t>
  </si>
  <si>
    <t>Yves</t>
  </si>
  <si>
    <t>David</t>
  </si>
  <si>
    <r>
      <t>Obseration(s):</t>
    </r>
    <r>
      <rPr>
        <sz val="11"/>
        <color theme="1"/>
        <rFont val="Calibri"/>
        <family val="2"/>
        <scheme val="minor"/>
      </rPr>
      <t xml:space="preserve">            </t>
    </r>
  </si>
  <si>
    <t>Guytoo</t>
  </si>
  <si>
    <r>
      <t>Obseration(s):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</t>
    </r>
  </si>
  <si>
    <r>
      <t>Obseration(s):</t>
    </r>
    <r>
      <rPr>
        <sz val="11"/>
        <color theme="1"/>
        <rFont val="Calibri"/>
        <family val="2"/>
        <scheme val="minor"/>
      </rPr>
      <t xml:space="preserve">       </t>
    </r>
  </si>
  <si>
    <t>Classement MANCHE 3</t>
  </si>
  <si>
    <r>
      <t>Circuit:</t>
    </r>
    <r>
      <rPr>
        <b/>
        <sz val="16"/>
        <color theme="1"/>
        <rFont val="Calibri"/>
        <family val="2"/>
        <scheme val="minor"/>
      </rPr>
      <t xml:space="preserve"> </t>
    </r>
  </si>
  <si>
    <t>X</t>
  </si>
  <si>
    <t>Date: 16/11/2019</t>
  </si>
  <si>
    <t>Demon Double Zero</t>
  </si>
  <si>
    <r>
      <rPr>
        <b/>
        <u/>
        <sz val="11"/>
        <color theme="1"/>
        <rFont val="Calibri"/>
        <family val="2"/>
        <scheme val="minor"/>
      </rPr>
      <t>Obseration(s):</t>
    </r>
    <r>
      <rPr>
        <sz val="11"/>
        <color theme="1"/>
        <rFont val="Calibri"/>
        <family val="2"/>
        <scheme val="minor"/>
      </rPr>
      <t xml:space="preserve">      </t>
    </r>
  </si>
  <si>
    <t>Boombastic</t>
  </si>
  <si>
    <t>Boom et Mayeul arrivés après tirage au sort des post et après essais libres série 1; Donc placés en série 2</t>
  </si>
  <si>
    <t>VetteOne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</si>
</sst>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/>
    <xf numFmtId="0" fontId="0" fillId="8" borderId="1" xfId="0" applyFont="1" applyFill="1" applyBorder="1"/>
    <xf numFmtId="0" fontId="0" fillId="0" borderId="1" xfId="0" applyFont="1" applyBorder="1"/>
    <xf numFmtId="164" fontId="0" fillId="3" borderId="1" xfId="0" applyNumberFormat="1" applyFont="1" applyFill="1" applyBorder="1"/>
    <xf numFmtId="0" fontId="0" fillId="0" borderId="8" xfId="0" applyFont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4" fontId="0" fillId="8" borderId="9" xfId="0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3" borderId="11" xfId="0" applyFont="1" applyFill="1" applyBorder="1"/>
    <xf numFmtId="0" fontId="0" fillId="8" borderId="11" xfId="0" applyFont="1" applyFill="1" applyBorder="1"/>
    <xf numFmtId="0" fontId="0" fillId="0" borderId="11" xfId="0" applyFont="1" applyBorder="1"/>
    <xf numFmtId="164" fontId="0" fillId="3" borderId="11" xfId="0" applyNumberFormat="1" applyFont="1" applyFill="1" applyBorder="1"/>
    <xf numFmtId="164" fontId="0" fillId="8" borderId="12" xfId="0" applyNumberFormat="1" applyFont="1" applyFill="1" applyBorder="1"/>
    <xf numFmtId="164" fontId="12" fillId="8" borderId="9" xfId="0" applyNumberFormat="1" applyFont="1" applyFill="1" applyBorder="1"/>
    <xf numFmtId="0" fontId="9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6" borderId="11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164" fontId="11" fillId="7" borderId="9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164" fontId="13" fillId="8" borderId="9" xfId="0" applyNumberFormat="1" applyFont="1" applyFill="1" applyBorder="1"/>
    <xf numFmtId="164" fontId="13" fillId="7" borderId="9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0" fillId="7" borderId="9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1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17" sqref="A17"/>
    </sheetView>
  </sheetViews>
  <sheetFormatPr baseColWidth="10" defaultRowHeight="15" x14ac:dyDescent="0.25"/>
  <cols>
    <col min="1" max="1" width="23" customWidth="1"/>
    <col min="2" max="2" width="20.5703125" customWidth="1"/>
    <col min="3" max="3" width="22.85546875" customWidth="1"/>
  </cols>
  <sheetData>
    <row r="1" spans="1:3" ht="49.5" customHeight="1" x14ac:dyDescent="0.25">
      <c r="A1" s="12" t="s">
        <v>19</v>
      </c>
      <c r="B1" s="5" t="s">
        <v>24</v>
      </c>
      <c r="C1" s="5" t="s">
        <v>11</v>
      </c>
    </row>
    <row r="2" spans="1:3" ht="23.25" x14ac:dyDescent="0.25">
      <c r="A2" s="7" t="s">
        <v>16</v>
      </c>
      <c r="B2" s="3" t="s">
        <v>68</v>
      </c>
      <c r="C2" s="6">
        <f t="shared" ref="C2:C22" ca="1" si="0">RANDBETWEEN(1,100)</f>
        <v>98</v>
      </c>
    </row>
    <row r="3" spans="1:3" ht="23.25" x14ac:dyDescent="0.25">
      <c r="A3" s="7" t="s">
        <v>5</v>
      </c>
      <c r="B3" s="3" t="s">
        <v>68</v>
      </c>
      <c r="C3" s="6">
        <f t="shared" ca="1" si="0"/>
        <v>59</v>
      </c>
    </row>
    <row r="4" spans="1:3" ht="23.25" x14ac:dyDescent="0.25">
      <c r="A4" s="7" t="s">
        <v>15</v>
      </c>
      <c r="B4" s="3" t="s">
        <v>68</v>
      </c>
      <c r="C4" s="6">
        <f t="shared" ca="1" si="0"/>
        <v>82</v>
      </c>
    </row>
    <row r="5" spans="1:3" ht="23.25" x14ac:dyDescent="0.25">
      <c r="A5" s="7" t="s">
        <v>17</v>
      </c>
      <c r="B5" s="3" t="s">
        <v>68</v>
      </c>
      <c r="C5" s="6">
        <f t="shared" ca="1" si="0"/>
        <v>41</v>
      </c>
    </row>
    <row r="6" spans="1:3" ht="23.25" x14ac:dyDescent="0.25">
      <c r="A6" s="7" t="s">
        <v>10</v>
      </c>
      <c r="B6" s="3" t="s">
        <v>68</v>
      </c>
      <c r="C6" s="6">
        <f t="shared" ca="1" si="0"/>
        <v>71</v>
      </c>
    </row>
    <row r="7" spans="1:3" ht="23.25" x14ac:dyDescent="0.25">
      <c r="A7" s="7" t="s">
        <v>4</v>
      </c>
      <c r="B7" s="3" t="s">
        <v>68</v>
      </c>
      <c r="C7" s="6">
        <f t="shared" ca="1" si="0"/>
        <v>38</v>
      </c>
    </row>
    <row r="8" spans="1:3" ht="23.25" x14ac:dyDescent="0.25">
      <c r="A8" s="8" t="s">
        <v>18</v>
      </c>
      <c r="B8" s="3" t="s">
        <v>68</v>
      </c>
      <c r="C8" s="6">
        <f t="shared" ca="1" si="0"/>
        <v>93</v>
      </c>
    </row>
    <row r="9" spans="1:3" ht="23.25" x14ac:dyDescent="0.25">
      <c r="A9" s="8" t="s">
        <v>60</v>
      </c>
      <c r="B9" s="3" t="s">
        <v>68</v>
      </c>
      <c r="C9" s="6">
        <f t="shared" ca="1" si="0"/>
        <v>19</v>
      </c>
    </row>
    <row r="10" spans="1:3" ht="23.25" x14ac:dyDescent="0.25">
      <c r="A10" s="8" t="s">
        <v>61</v>
      </c>
      <c r="B10" s="3" t="s">
        <v>68</v>
      </c>
      <c r="C10" s="6">
        <f t="shared" ca="1" si="0"/>
        <v>89</v>
      </c>
    </row>
    <row r="11" spans="1:3" ht="23.25" x14ac:dyDescent="0.25">
      <c r="A11" s="8" t="s">
        <v>7</v>
      </c>
      <c r="B11" s="3" t="s">
        <v>68</v>
      </c>
      <c r="C11" s="6">
        <f t="shared" ca="1" si="0"/>
        <v>98</v>
      </c>
    </row>
    <row r="12" spans="1:3" ht="23.25" x14ac:dyDescent="0.25">
      <c r="A12" s="8" t="s">
        <v>12</v>
      </c>
      <c r="B12" s="3" t="s">
        <v>68</v>
      </c>
      <c r="C12" s="6">
        <f t="shared" ca="1" si="0"/>
        <v>85</v>
      </c>
    </row>
    <row r="13" spans="1:3" ht="23.25" x14ac:dyDescent="0.25">
      <c r="A13" s="7" t="s">
        <v>1</v>
      </c>
      <c r="B13" s="3" t="s">
        <v>68</v>
      </c>
      <c r="C13" s="6">
        <f t="shared" ca="1" si="0"/>
        <v>82</v>
      </c>
    </row>
    <row r="14" spans="1:3" ht="23.25" x14ac:dyDescent="0.25">
      <c r="A14" s="7" t="s">
        <v>8</v>
      </c>
      <c r="B14" s="3" t="s">
        <v>68</v>
      </c>
      <c r="C14" s="6">
        <f t="shared" ca="1" si="0"/>
        <v>31</v>
      </c>
    </row>
    <row r="15" spans="1:3" ht="23.25" x14ac:dyDescent="0.25">
      <c r="A15" s="7" t="s">
        <v>9</v>
      </c>
      <c r="B15" s="3" t="s">
        <v>68</v>
      </c>
      <c r="C15" s="6">
        <f t="shared" ca="1" si="0"/>
        <v>24</v>
      </c>
    </row>
    <row r="16" spans="1:3" ht="23.25" x14ac:dyDescent="0.25">
      <c r="A16" s="7" t="s">
        <v>3</v>
      </c>
      <c r="B16" s="3" t="s">
        <v>68</v>
      </c>
      <c r="C16" s="6">
        <f t="shared" ca="1" si="0"/>
        <v>61</v>
      </c>
    </row>
    <row r="17" spans="1:3" ht="23.25" x14ac:dyDescent="0.25">
      <c r="A17" s="8" t="s">
        <v>74</v>
      </c>
      <c r="B17" s="3" t="s">
        <v>68</v>
      </c>
      <c r="C17" s="6">
        <f t="shared" ca="1" si="0"/>
        <v>46</v>
      </c>
    </row>
    <row r="18" spans="1:3" ht="23.25" x14ac:dyDescent="0.25">
      <c r="A18" s="7" t="s">
        <v>59</v>
      </c>
      <c r="B18" s="3" t="s">
        <v>68</v>
      </c>
      <c r="C18" s="6">
        <f t="shared" ca="1" si="0"/>
        <v>97</v>
      </c>
    </row>
    <row r="19" spans="1:3" ht="23.25" x14ac:dyDescent="0.25">
      <c r="A19" s="7" t="s">
        <v>14</v>
      </c>
      <c r="B19" s="3" t="s">
        <v>68</v>
      </c>
      <c r="C19" s="6">
        <f t="shared" ca="1" si="0"/>
        <v>77</v>
      </c>
    </row>
    <row r="20" spans="1:3" ht="23.25" x14ac:dyDescent="0.25">
      <c r="A20" s="7" t="s">
        <v>6</v>
      </c>
      <c r="B20" s="3" t="s">
        <v>68</v>
      </c>
      <c r="C20" s="6">
        <f t="shared" ca="1" si="0"/>
        <v>63</v>
      </c>
    </row>
    <row r="21" spans="1:3" ht="23.25" x14ac:dyDescent="0.25">
      <c r="A21" s="7" t="s">
        <v>63</v>
      </c>
      <c r="B21" s="3" t="s">
        <v>68</v>
      </c>
      <c r="C21" s="6">
        <f t="shared" ca="1" si="0"/>
        <v>97</v>
      </c>
    </row>
    <row r="22" spans="1:3" ht="23.25" x14ac:dyDescent="0.25">
      <c r="A22" s="8" t="s">
        <v>13</v>
      </c>
      <c r="B22" s="3" t="s">
        <v>68</v>
      </c>
      <c r="C22" s="6">
        <f t="shared" ca="1" si="0"/>
        <v>30</v>
      </c>
    </row>
    <row r="23" spans="1:3" ht="23.25" hidden="1" x14ac:dyDescent="0.25">
      <c r="A23" s="8"/>
      <c r="B23" s="3"/>
      <c r="C23" s="6">
        <f t="shared" ref="C23:C31" ca="1" si="1">RANDBETWEEN(1,100)</f>
        <v>60</v>
      </c>
    </row>
    <row r="24" spans="1:3" ht="23.25" hidden="1" x14ac:dyDescent="0.25">
      <c r="A24" s="8"/>
      <c r="B24" s="3"/>
      <c r="C24" s="6">
        <f t="shared" ca="1" si="1"/>
        <v>24</v>
      </c>
    </row>
    <row r="25" spans="1:3" ht="23.25" hidden="1" x14ac:dyDescent="0.25">
      <c r="A25" s="8"/>
      <c r="B25" s="3"/>
      <c r="C25" s="6">
        <f t="shared" ca="1" si="1"/>
        <v>89</v>
      </c>
    </row>
    <row r="26" spans="1:3" ht="23.25" hidden="1" x14ac:dyDescent="0.25">
      <c r="A26" s="8"/>
      <c r="B26" s="3"/>
      <c r="C26" s="6">
        <f t="shared" ca="1" si="1"/>
        <v>100</v>
      </c>
    </row>
    <row r="27" spans="1:3" ht="23.25" hidden="1" x14ac:dyDescent="0.25">
      <c r="A27" s="8"/>
      <c r="B27" s="3"/>
      <c r="C27" s="6">
        <f t="shared" ca="1" si="1"/>
        <v>19</v>
      </c>
    </row>
    <row r="28" spans="1:3" ht="23.25" hidden="1" x14ac:dyDescent="0.25">
      <c r="A28" s="7"/>
      <c r="B28" s="3"/>
      <c r="C28" s="6">
        <f t="shared" ca="1" si="1"/>
        <v>6</v>
      </c>
    </row>
    <row r="29" spans="1:3" ht="23.25" hidden="1" x14ac:dyDescent="0.25">
      <c r="A29" s="8"/>
      <c r="B29" s="3"/>
      <c r="C29" s="6">
        <f t="shared" ca="1" si="1"/>
        <v>46</v>
      </c>
    </row>
    <row r="30" spans="1:3" ht="23.25" hidden="1" x14ac:dyDescent="0.25">
      <c r="A30" s="7"/>
      <c r="B30" s="3"/>
      <c r="C30" s="6">
        <f t="shared" ca="1" si="1"/>
        <v>26</v>
      </c>
    </row>
    <row r="31" spans="1:3" ht="23.25" hidden="1" x14ac:dyDescent="0.25">
      <c r="A31" s="8"/>
      <c r="B31" s="3"/>
      <c r="C31" s="6">
        <f t="shared" ca="1" si="1"/>
        <v>22</v>
      </c>
    </row>
  </sheetData>
  <autoFilter ref="A1:C31">
    <filterColumn colId="1">
      <customFilters>
        <customFilter operator="notEqual" val=" "/>
      </customFilters>
    </filterColumn>
    <sortState ref="A2:C22">
      <sortCondition ref="C1:C3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L17" sqref="L17"/>
    </sheetView>
  </sheetViews>
  <sheetFormatPr baseColWidth="10" defaultRowHeight="15" x14ac:dyDescent="0.25"/>
  <cols>
    <col min="1" max="1" width="5.28515625" customWidth="1"/>
    <col min="2" max="2" width="17.85546875" customWidth="1"/>
    <col min="3" max="3" width="12.7109375" customWidth="1"/>
    <col min="4" max="4" width="15.5703125" customWidth="1"/>
    <col min="5" max="5" width="17.5703125" customWidth="1"/>
    <col min="6" max="6" width="18" customWidth="1"/>
    <col min="7" max="7" width="16.28515625" customWidth="1"/>
  </cols>
  <sheetData>
    <row r="1" spans="1:7" ht="49.5" customHeight="1" x14ac:dyDescent="0.25">
      <c r="A1" s="1"/>
      <c r="B1" s="5" t="s">
        <v>0</v>
      </c>
      <c r="D1" s="5" t="s">
        <v>22</v>
      </c>
      <c r="E1" s="10" t="s">
        <v>20</v>
      </c>
      <c r="F1" s="9" t="s">
        <v>21</v>
      </c>
      <c r="G1" s="11" t="s">
        <v>23</v>
      </c>
    </row>
    <row r="2" spans="1:7" ht="21" x14ac:dyDescent="0.35">
      <c r="A2" s="4">
        <v>1</v>
      </c>
      <c r="B2" s="7" t="s">
        <v>1</v>
      </c>
      <c r="D2" s="7">
        <v>1</v>
      </c>
      <c r="E2" s="7" t="s">
        <v>1</v>
      </c>
      <c r="F2" s="7" t="s">
        <v>10</v>
      </c>
      <c r="G2" s="7"/>
    </row>
    <row r="3" spans="1:7" ht="21" x14ac:dyDescent="0.35">
      <c r="A3" s="4">
        <v>2</v>
      </c>
      <c r="B3" s="7" t="s">
        <v>59</v>
      </c>
      <c r="D3" s="7">
        <v>2</v>
      </c>
      <c r="E3" s="7" t="s">
        <v>59</v>
      </c>
      <c r="F3" s="7" t="s">
        <v>3</v>
      </c>
      <c r="G3" s="7"/>
    </row>
    <row r="4" spans="1:7" ht="21" x14ac:dyDescent="0.35">
      <c r="A4" s="4">
        <v>3</v>
      </c>
      <c r="B4" s="7" t="s">
        <v>14</v>
      </c>
      <c r="D4" s="7">
        <v>3</v>
      </c>
      <c r="E4" s="7" t="s">
        <v>14</v>
      </c>
      <c r="F4" s="8" t="s">
        <v>2</v>
      </c>
      <c r="G4" s="7"/>
    </row>
    <row r="5" spans="1:7" ht="21" x14ac:dyDescent="0.35">
      <c r="A5" s="4">
        <v>4</v>
      </c>
      <c r="B5" s="8" t="s">
        <v>7</v>
      </c>
      <c r="D5" s="7">
        <v>4</v>
      </c>
      <c r="E5" s="8" t="s">
        <v>7</v>
      </c>
      <c r="F5" s="8" t="s">
        <v>12</v>
      </c>
      <c r="G5" s="7"/>
    </row>
    <row r="6" spans="1:7" ht="21" x14ac:dyDescent="0.35">
      <c r="A6" s="4">
        <v>5</v>
      </c>
      <c r="B6" s="7" t="s">
        <v>5</v>
      </c>
      <c r="D6" s="7">
        <v>5</v>
      </c>
      <c r="E6" s="7" t="s">
        <v>5</v>
      </c>
      <c r="F6" s="7" t="s">
        <v>4</v>
      </c>
      <c r="G6" s="7"/>
    </row>
    <row r="7" spans="1:7" ht="21" x14ac:dyDescent="0.35">
      <c r="A7" s="4">
        <v>6</v>
      </c>
      <c r="B7" s="7" t="s">
        <v>63</v>
      </c>
      <c r="D7" s="7">
        <v>6</v>
      </c>
      <c r="E7" s="7" t="s">
        <v>63</v>
      </c>
      <c r="F7" s="8" t="s">
        <v>60</v>
      </c>
      <c r="G7" s="7"/>
    </row>
    <row r="8" spans="1:7" ht="21" x14ac:dyDescent="0.35">
      <c r="A8" s="4">
        <v>7</v>
      </c>
      <c r="B8" s="7" t="s">
        <v>16</v>
      </c>
      <c r="D8" s="7">
        <v>7</v>
      </c>
      <c r="E8" s="7" t="s">
        <v>16</v>
      </c>
      <c r="F8" s="7" t="s">
        <v>9</v>
      </c>
      <c r="G8" s="7"/>
    </row>
    <row r="9" spans="1:7" ht="21" x14ac:dyDescent="0.35">
      <c r="A9" s="4">
        <v>8</v>
      </c>
      <c r="B9" s="7" t="s">
        <v>17</v>
      </c>
      <c r="D9" s="7">
        <v>8</v>
      </c>
      <c r="E9" s="7" t="s">
        <v>17</v>
      </c>
      <c r="F9" s="7" t="s">
        <v>6</v>
      </c>
      <c r="G9" s="7"/>
    </row>
    <row r="10" spans="1:7" ht="21" x14ac:dyDescent="0.35">
      <c r="A10" s="4">
        <v>9</v>
      </c>
      <c r="B10" s="7" t="s">
        <v>15</v>
      </c>
      <c r="D10" s="7">
        <v>9</v>
      </c>
      <c r="E10" s="7" t="s">
        <v>15</v>
      </c>
      <c r="F10" s="8" t="s">
        <v>13</v>
      </c>
      <c r="G10" s="7"/>
    </row>
    <row r="11" spans="1:7" ht="21" x14ac:dyDescent="0.35">
      <c r="A11" s="4">
        <v>10</v>
      </c>
      <c r="B11" s="8" t="s">
        <v>61</v>
      </c>
      <c r="D11" s="7">
        <v>10</v>
      </c>
      <c r="E11" s="8" t="s">
        <v>61</v>
      </c>
      <c r="F11" s="7" t="s">
        <v>72</v>
      </c>
      <c r="G11" s="7"/>
    </row>
    <row r="12" spans="1:7" ht="21" x14ac:dyDescent="0.35">
      <c r="A12" s="4">
        <v>11</v>
      </c>
      <c r="B12" s="7" t="s">
        <v>10</v>
      </c>
      <c r="D12" s="7">
        <v>11</v>
      </c>
      <c r="E12" s="8"/>
      <c r="F12" s="7" t="s">
        <v>18</v>
      </c>
      <c r="G12" s="8"/>
    </row>
    <row r="13" spans="1:7" ht="21" x14ac:dyDescent="0.35">
      <c r="A13" s="4">
        <v>12</v>
      </c>
      <c r="B13" s="7" t="s">
        <v>3</v>
      </c>
      <c r="D13" s="7">
        <v>12</v>
      </c>
      <c r="E13" s="7"/>
      <c r="F13" s="7"/>
      <c r="G13" s="8"/>
    </row>
    <row r="14" spans="1:7" ht="21" x14ac:dyDescent="0.35">
      <c r="A14" s="4">
        <v>13</v>
      </c>
      <c r="B14" s="8" t="s">
        <v>2</v>
      </c>
    </row>
    <row r="15" spans="1:7" ht="21" x14ac:dyDescent="0.35">
      <c r="A15" s="4">
        <v>14</v>
      </c>
      <c r="B15" s="8" t="s">
        <v>12</v>
      </c>
    </row>
    <row r="16" spans="1:7" ht="21" x14ac:dyDescent="0.35">
      <c r="A16" s="2">
        <v>15</v>
      </c>
      <c r="B16" s="7" t="s">
        <v>4</v>
      </c>
      <c r="D16" t="s">
        <v>73</v>
      </c>
    </row>
    <row r="17" spans="1:2" ht="21" x14ac:dyDescent="0.35">
      <c r="A17" s="2">
        <v>16</v>
      </c>
      <c r="B17" s="8" t="s">
        <v>60</v>
      </c>
    </row>
    <row r="18" spans="1:2" ht="21" x14ac:dyDescent="0.35">
      <c r="A18" s="2">
        <v>17</v>
      </c>
      <c r="B18" s="7" t="s">
        <v>9</v>
      </c>
    </row>
    <row r="19" spans="1:2" ht="21" x14ac:dyDescent="0.35">
      <c r="A19" s="2">
        <v>18</v>
      </c>
      <c r="B19" s="7" t="s">
        <v>6</v>
      </c>
    </row>
    <row r="20" spans="1:2" ht="21" x14ac:dyDescent="0.35">
      <c r="A20" s="2">
        <v>19</v>
      </c>
      <c r="B20" s="8" t="s">
        <v>13</v>
      </c>
    </row>
    <row r="21" spans="1:2" ht="21" x14ac:dyDescent="0.35">
      <c r="A21" s="2">
        <v>20</v>
      </c>
      <c r="B21" s="7"/>
    </row>
    <row r="22" spans="1:2" ht="21" x14ac:dyDescent="0.35">
      <c r="A22" s="2">
        <v>21</v>
      </c>
      <c r="B22" s="7"/>
    </row>
    <row r="23" spans="1:2" ht="21" x14ac:dyDescent="0.35">
      <c r="A23" s="2">
        <v>22</v>
      </c>
      <c r="B23" s="7"/>
    </row>
    <row r="24" spans="1:2" ht="21" x14ac:dyDescent="0.35">
      <c r="A24" s="2">
        <v>23</v>
      </c>
      <c r="B24" s="7"/>
    </row>
    <row r="25" spans="1:2" ht="21" x14ac:dyDescent="0.35">
      <c r="A25" s="2">
        <v>24</v>
      </c>
      <c r="B25" s="7"/>
    </row>
    <row r="26" spans="1:2" ht="21" x14ac:dyDescent="0.35">
      <c r="A26" s="2">
        <v>25</v>
      </c>
      <c r="B26" s="7"/>
    </row>
    <row r="27" spans="1:2" ht="21" x14ac:dyDescent="0.35">
      <c r="A27" s="2">
        <v>26</v>
      </c>
      <c r="B27" s="7"/>
    </row>
    <row r="28" spans="1:2" ht="21" x14ac:dyDescent="0.35">
      <c r="A28" s="2">
        <v>27</v>
      </c>
      <c r="B28" s="7"/>
    </row>
    <row r="29" spans="1:2" ht="21" x14ac:dyDescent="0.35">
      <c r="A29" s="2">
        <v>28</v>
      </c>
      <c r="B29" s="7"/>
    </row>
    <row r="30" spans="1:2" ht="21" x14ac:dyDescent="0.35">
      <c r="A30" s="2">
        <v>29</v>
      </c>
      <c r="B30" s="7"/>
    </row>
    <row r="31" spans="1:2" ht="21" x14ac:dyDescent="0.35">
      <c r="A31" s="2">
        <v>30</v>
      </c>
      <c r="B3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J48" zoomScale="90" zoomScaleNormal="90" workbookViewId="0">
      <selection activeCell="L30" sqref="L30"/>
    </sheetView>
  </sheetViews>
  <sheetFormatPr baseColWidth="10" defaultRowHeight="15" x14ac:dyDescent="0.25"/>
  <cols>
    <col min="3" max="3" width="14.42578125" customWidth="1"/>
    <col min="4" max="4" width="11" bestFit="1" customWidth="1"/>
    <col min="5" max="5" width="11" customWidth="1"/>
    <col min="7" max="7" width="12.85546875" bestFit="1" customWidth="1"/>
    <col min="8" max="8" width="12.85546875" customWidth="1"/>
    <col min="9" max="9" width="4.140625" customWidth="1"/>
    <col min="12" max="12" width="13.140625" customWidth="1"/>
    <col min="18" max="18" width="4.85546875" customWidth="1"/>
    <col min="21" max="21" width="13.140625" customWidth="1"/>
  </cols>
  <sheetData>
    <row r="1" spans="1:26" ht="21" x14ac:dyDescent="0.35">
      <c r="C1" s="21" t="s">
        <v>30</v>
      </c>
      <c r="E1" s="93" t="s">
        <v>42</v>
      </c>
      <c r="F1" s="93"/>
      <c r="H1" s="56" t="s">
        <v>69</v>
      </c>
      <c r="K1" s="56" t="s">
        <v>67</v>
      </c>
      <c r="L1" t="s">
        <v>70</v>
      </c>
      <c r="P1" t="s">
        <v>57</v>
      </c>
      <c r="R1" s="55"/>
      <c r="T1" s="55" t="s">
        <v>58</v>
      </c>
    </row>
    <row r="3" spans="1:26" ht="21.75" thickBot="1" x14ac:dyDescent="0.3">
      <c r="A3" s="108" t="s">
        <v>20</v>
      </c>
      <c r="B3" s="109"/>
      <c r="C3" s="109"/>
      <c r="D3" s="109"/>
      <c r="E3" s="109"/>
      <c r="F3" s="110"/>
      <c r="G3" s="110"/>
      <c r="H3" s="111"/>
      <c r="J3" s="114" t="s">
        <v>21</v>
      </c>
      <c r="K3" s="115"/>
      <c r="L3" s="115"/>
      <c r="M3" s="115"/>
      <c r="N3" s="115"/>
      <c r="O3" s="116"/>
      <c r="P3" s="116"/>
      <c r="Q3" s="117"/>
      <c r="S3" s="118" t="s">
        <v>23</v>
      </c>
      <c r="T3" s="119"/>
      <c r="U3" s="119"/>
      <c r="V3" s="119"/>
      <c r="W3" s="119"/>
      <c r="X3" s="120"/>
      <c r="Y3" s="120"/>
      <c r="Z3" s="121"/>
    </row>
    <row r="4" spans="1:26" ht="30" x14ac:dyDescent="0.25">
      <c r="A4" s="13" t="s">
        <v>25</v>
      </c>
      <c r="B4" s="16" t="s">
        <v>26</v>
      </c>
      <c r="C4" s="16" t="s">
        <v>27</v>
      </c>
      <c r="D4" s="16" t="s">
        <v>48</v>
      </c>
      <c r="E4" s="59" t="s">
        <v>49</v>
      </c>
      <c r="F4" s="68" t="s">
        <v>45</v>
      </c>
      <c r="G4" s="69" t="s">
        <v>29</v>
      </c>
      <c r="H4" s="83" t="s">
        <v>31</v>
      </c>
      <c r="J4" s="13" t="s">
        <v>25</v>
      </c>
      <c r="K4" s="16" t="s">
        <v>26</v>
      </c>
      <c r="L4" s="16" t="s">
        <v>27</v>
      </c>
      <c r="M4" s="16" t="s">
        <v>48</v>
      </c>
      <c r="N4" s="59" t="s">
        <v>49</v>
      </c>
      <c r="O4" s="68" t="s">
        <v>46</v>
      </c>
      <c r="P4" s="69" t="s">
        <v>29</v>
      </c>
      <c r="Q4" s="83" t="s">
        <v>31</v>
      </c>
      <c r="S4" s="13" t="s">
        <v>25</v>
      </c>
      <c r="T4" s="16" t="s">
        <v>26</v>
      </c>
      <c r="U4" s="16" t="s">
        <v>27</v>
      </c>
      <c r="V4" s="16" t="s">
        <v>48</v>
      </c>
      <c r="W4" s="59" t="s">
        <v>49</v>
      </c>
      <c r="X4" s="68" t="s">
        <v>47</v>
      </c>
      <c r="Y4" s="69" t="s">
        <v>29</v>
      </c>
      <c r="Z4" s="83" t="s">
        <v>31</v>
      </c>
    </row>
    <row r="5" spans="1:26" ht="15.75" x14ac:dyDescent="0.25">
      <c r="A5" s="15">
        <v>1</v>
      </c>
      <c r="B5" s="32" t="str">
        <f>'Tirage Series + Postes'!E2</f>
        <v>Poussin</v>
      </c>
      <c r="C5" s="22">
        <v>121</v>
      </c>
      <c r="D5" s="23">
        <v>6</v>
      </c>
      <c r="E5" s="60">
        <v>13.632</v>
      </c>
      <c r="F5" s="77" t="str">
        <f>INDEX($B$5:$B$16,MATCH(SMALL($D$5:$D$16,A5),$D$5:$D$16,0))</f>
        <v>Roc</v>
      </c>
      <c r="G5" s="23">
        <f>INDEX($C$5:$C$16,MATCH(SMALL($D$5:$D$16,A5),$D$5:$D$16,0))</f>
        <v>125</v>
      </c>
      <c r="H5" s="89">
        <f>INDEX($E$5:$E$16,MATCH(SMALL($D$5:$D$16,A5),$D$5:$D$16,0))</f>
        <v>13.712</v>
      </c>
      <c r="J5" s="15">
        <v>1</v>
      </c>
      <c r="K5" s="25" t="str">
        <f>'Tirage Series + Postes'!F2</f>
        <v>Philvit</v>
      </c>
      <c r="L5" s="22">
        <v>109</v>
      </c>
      <c r="M5" s="23">
        <f t="shared" ref="M5:M15" si="0">RANK(L5,$L$5:$L$16,0)</f>
        <v>9</v>
      </c>
      <c r="N5" s="60">
        <v>13.942</v>
      </c>
      <c r="O5" s="77" t="str">
        <f>INDEX($K$5:$K$16,MATCH(SMALL($M$5:$M$16,J5),$M$5:$M$16,0))</f>
        <v>Enzo</v>
      </c>
      <c r="P5" s="23">
        <f>INDEX($L$5:$L$16,MATCH(SMALL($M$5:$M$16,J5),$M$5:$M$16,0))</f>
        <v>125</v>
      </c>
      <c r="Q5" s="78">
        <f>INDEX($N$5:$N$16,MATCH(SMALL($M$5:$M$16,J5),$M$5:$M$16,0))</f>
        <v>13.472</v>
      </c>
      <c r="S5" s="15">
        <v>1</v>
      </c>
      <c r="T5" s="25">
        <f>'Tirage Series + Postes'!G2</f>
        <v>0</v>
      </c>
      <c r="U5" s="22"/>
      <c r="V5" s="23" t="e">
        <f t="shared" ref="V5:V16" si="1">RANK(U5,$U$5:$U$16,0)</f>
        <v>#N/A</v>
      </c>
      <c r="W5" s="60"/>
      <c r="X5" s="77" t="e">
        <f>INDEX($T$5:$T$16,MATCH(SMALL($V$5:$V$16,S5),$V$5:$V$16,0))</f>
        <v>#N/A</v>
      </c>
      <c r="Y5" s="23" t="e">
        <f>INDEX($U$5:$U$16,MATCH(SMALL($V$5:$V$16,S5),$V$5:$V$16,0))</f>
        <v>#N/A</v>
      </c>
      <c r="Z5" s="79" t="e">
        <f>INDEX($W$5:$W$16,MATCH(SMALL($V$5:$V$16,S5),$V$5:$V$16,0))</f>
        <v>#N/A</v>
      </c>
    </row>
    <row r="6" spans="1:26" ht="15.75" x14ac:dyDescent="0.25">
      <c r="A6" s="15">
        <v>2</v>
      </c>
      <c r="B6" s="32" t="str">
        <f>'Tirage Series + Postes'!E3</f>
        <v>Kali</v>
      </c>
      <c r="C6" s="22">
        <v>113</v>
      </c>
      <c r="D6" s="23">
        <f t="shared" ref="D6:D14" si="2">RANK(C6,$C$5:$C$16,0)</f>
        <v>8</v>
      </c>
      <c r="E6" s="60">
        <v>14.134</v>
      </c>
      <c r="F6" s="77" t="str">
        <f t="shared" ref="F6:F16" si="3">INDEX($B$5:$B$16,MATCH(SMALL($D$5:$D$16,A6),$D$5:$D$16,0))</f>
        <v>David</v>
      </c>
      <c r="G6" s="23">
        <f t="shared" ref="G6:G16" si="4">INDEX($C$5:$C$16,MATCH(SMALL($D$5:$D$16,A6),$D$5:$D$16,0))</f>
        <v>123</v>
      </c>
      <c r="H6" s="78">
        <f t="shared" ref="H6:H16" si="5">INDEX($E$5:$E$16,MATCH(SMALL($D$5:$D$16,A6),$D$5:$D$16,0))</f>
        <v>13.57</v>
      </c>
      <c r="J6" s="15">
        <v>2</v>
      </c>
      <c r="K6" s="25" t="str">
        <f>'Tirage Series + Postes'!F3</f>
        <v>Bibi</v>
      </c>
      <c r="L6" s="22">
        <v>104</v>
      </c>
      <c r="M6" s="23">
        <f t="shared" si="0"/>
        <v>10</v>
      </c>
      <c r="N6" s="60">
        <v>13.87</v>
      </c>
      <c r="O6" s="77" t="str">
        <f t="shared" ref="O6:O16" si="6">INDEX($K$5:$K$16,MATCH(SMALL($M$5:$M$16,J6),$M$5:$M$16,0))</f>
        <v>SSS</v>
      </c>
      <c r="P6" s="23">
        <f t="shared" ref="P6:P16" si="7">INDEX($L$5:$L$16,MATCH(SMALL($M$5:$M$16,J6),$M$5:$M$16,0))</f>
        <v>123</v>
      </c>
      <c r="Q6" s="79">
        <f t="shared" ref="Q6:Q16" si="8">INDEX($N$5:$N$16,MATCH(SMALL($M$5:$M$16,J6),$M$5:$M$16,0))</f>
        <v>13.62</v>
      </c>
      <c r="S6" s="15">
        <v>2</v>
      </c>
      <c r="T6" s="25">
        <f>'Tirage Series + Postes'!G3</f>
        <v>0</v>
      </c>
      <c r="U6" s="22"/>
      <c r="V6" s="23" t="e">
        <f t="shared" si="1"/>
        <v>#N/A</v>
      </c>
      <c r="W6" s="60"/>
      <c r="X6" s="77" t="e">
        <f t="shared" ref="X6:X16" si="9">INDEX($T$5:$T$16,MATCH(SMALL($V$5:$V$16,S6),$V$5:$V$16,0))</f>
        <v>#N/A</v>
      </c>
      <c r="Y6" s="23" t="e">
        <f t="shared" ref="Y6:Y15" si="10">INDEX($U$5:$U$16,MATCH(SMALL($V$5:$V$16,S6),$V$5:$V$16,0))</f>
        <v>#N/A</v>
      </c>
      <c r="Z6" s="79" t="e">
        <f t="shared" ref="Z6:Z15" si="11">INDEX($W$5:$W$16,MATCH(SMALL($V$5:$V$16,S6),$V$5:$V$16,0))</f>
        <v>#N/A</v>
      </c>
    </row>
    <row r="7" spans="1:26" ht="15.75" x14ac:dyDescent="0.25">
      <c r="A7" s="15">
        <v>3</v>
      </c>
      <c r="B7" s="32" t="str">
        <f>'Tirage Series + Postes'!E4</f>
        <v>Cloclo</v>
      </c>
      <c r="C7" s="22">
        <v>121</v>
      </c>
      <c r="D7" s="23">
        <v>5</v>
      </c>
      <c r="E7" s="60">
        <v>13.874000000000001</v>
      </c>
      <c r="F7" s="77" t="str">
        <f t="shared" si="3"/>
        <v>Jacques</v>
      </c>
      <c r="G7" s="23">
        <f t="shared" si="4"/>
        <v>122</v>
      </c>
      <c r="H7" s="79">
        <f t="shared" si="5"/>
        <v>13.754</v>
      </c>
      <c r="J7" s="15">
        <v>3</v>
      </c>
      <c r="K7" s="25" t="str">
        <f>'Tirage Series + Postes'!F4</f>
        <v>VettOne</v>
      </c>
      <c r="L7" s="22">
        <v>116</v>
      </c>
      <c r="M7" s="23">
        <f t="shared" si="0"/>
        <v>8</v>
      </c>
      <c r="N7" s="60">
        <v>14.182</v>
      </c>
      <c r="O7" s="77" t="str">
        <f t="shared" si="6"/>
        <v>Boombastic</v>
      </c>
      <c r="P7" s="23">
        <f t="shared" si="7"/>
        <v>123</v>
      </c>
      <c r="Q7" s="79">
        <f t="shared" si="8"/>
        <v>13.71</v>
      </c>
      <c r="S7" s="15">
        <v>3</v>
      </c>
      <c r="T7" s="25">
        <f>'Tirage Series + Postes'!G4</f>
        <v>0</v>
      </c>
      <c r="U7" s="22"/>
      <c r="V7" s="23" t="e">
        <f t="shared" si="1"/>
        <v>#N/A</v>
      </c>
      <c r="W7" s="60"/>
      <c r="X7" s="77" t="e">
        <f t="shared" si="9"/>
        <v>#N/A</v>
      </c>
      <c r="Y7" s="23" t="e">
        <f t="shared" si="10"/>
        <v>#N/A</v>
      </c>
      <c r="Z7" s="79" t="e">
        <f t="shared" si="11"/>
        <v>#N/A</v>
      </c>
    </row>
    <row r="8" spans="1:26" ht="15.75" x14ac:dyDescent="0.25">
      <c r="A8" s="15">
        <v>4</v>
      </c>
      <c r="B8" s="32" t="str">
        <f>'Tirage Series + Postes'!E5</f>
        <v>Taras</v>
      </c>
      <c r="C8" s="22">
        <v>107</v>
      </c>
      <c r="D8" s="23">
        <f>RANK(C8,$C$5:$C$16,0)</f>
        <v>9</v>
      </c>
      <c r="E8" s="60">
        <v>13.881</v>
      </c>
      <c r="F8" s="77" t="str">
        <f t="shared" si="3"/>
        <v>Macadam</v>
      </c>
      <c r="G8" s="23">
        <f t="shared" si="4"/>
        <v>121</v>
      </c>
      <c r="H8" s="79">
        <f t="shared" si="5"/>
        <v>13.992000000000001</v>
      </c>
      <c r="J8" s="15">
        <v>4</v>
      </c>
      <c r="K8" s="25" t="str">
        <f>'Tirage Series + Postes'!F5</f>
        <v>Gravillon</v>
      </c>
      <c r="L8" s="22">
        <v>122</v>
      </c>
      <c r="M8" s="23">
        <v>6</v>
      </c>
      <c r="N8" s="60">
        <v>13.701000000000001</v>
      </c>
      <c r="O8" s="77" t="str">
        <f t="shared" si="6"/>
        <v>Laminak</v>
      </c>
      <c r="P8" s="23">
        <f t="shared" si="7"/>
        <v>123</v>
      </c>
      <c r="Q8" s="79">
        <f t="shared" si="8"/>
        <v>13.744</v>
      </c>
      <c r="S8" s="15">
        <v>4</v>
      </c>
      <c r="T8" s="25">
        <f>'Tirage Series + Postes'!G5</f>
        <v>0</v>
      </c>
      <c r="U8" s="22"/>
      <c r="V8" s="23" t="e">
        <f t="shared" si="1"/>
        <v>#N/A</v>
      </c>
      <c r="W8" s="60"/>
      <c r="X8" s="77" t="e">
        <f t="shared" si="9"/>
        <v>#N/A</v>
      </c>
      <c r="Y8" s="23" t="e">
        <f t="shared" si="10"/>
        <v>#N/A</v>
      </c>
      <c r="Z8" s="79" t="e">
        <f t="shared" si="11"/>
        <v>#N/A</v>
      </c>
    </row>
    <row r="9" spans="1:26" ht="15.75" x14ac:dyDescent="0.25">
      <c r="A9" s="15">
        <v>5</v>
      </c>
      <c r="B9" s="32" t="str">
        <f>'Tirage Series + Postes'!E6</f>
        <v>Roc</v>
      </c>
      <c r="C9" s="22">
        <v>125</v>
      </c>
      <c r="D9" s="23">
        <f t="shared" si="2"/>
        <v>1</v>
      </c>
      <c r="E9" s="60">
        <v>13.712</v>
      </c>
      <c r="F9" s="77" t="str">
        <f t="shared" si="3"/>
        <v>Cloclo</v>
      </c>
      <c r="G9" s="23">
        <f t="shared" si="4"/>
        <v>121</v>
      </c>
      <c r="H9" s="79">
        <f t="shared" si="5"/>
        <v>13.874000000000001</v>
      </c>
      <c r="J9" s="15">
        <v>5</v>
      </c>
      <c r="K9" s="25" t="str">
        <f>'Tirage Series + Postes'!F6</f>
        <v>Enzo</v>
      </c>
      <c r="L9" s="22">
        <v>125</v>
      </c>
      <c r="M9" s="23">
        <f t="shared" si="0"/>
        <v>1</v>
      </c>
      <c r="N9" s="60">
        <v>13.472</v>
      </c>
      <c r="O9" s="77" t="str">
        <f t="shared" si="6"/>
        <v>Midas</v>
      </c>
      <c r="P9" s="23">
        <f t="shared" si="7"/>
        <v>122</v>
      </c>
      <c r="Q9" s="87">
        <f t="shared" si="8"/>
        <v>13.612</v>
      </c>
      <c r="S9" s="15">
        <v>5</v>
      </c>
      <c r="T9" s="25">
        <f>'Tirage Series + Postes'!G6</f>
        <v>0</v>
      </c>
      <c r="U9" s="22"/>
      <c r="V9" s="23" t="e">
        <f t="shared" si="1"/>
        <v>#N/A</v>
      </c>
      <c r="W9" s="60"/>
      <c r="X9" s="77" t="e">
        <f t="shared" si="9"/>
        <v>#N/A</v>
      </c>
      <c r="Y9" s="23" t="e">
        <f t="shared" si="10"/>
        <v>#N/A</v>
      </c>
      <c r="Z9" s="79" t="e">
        <f t="shared" si="11"/>
        <v>#N/A</v>
      </c>
    </row>
    <row r="10" spans="1:26" ht="15.75" x14ac:dyDescent="0.25">
      <c r="A10" s="15">
        <v>6</v>
      </c>
      <c r="B10" s="32" t="str">
        <f>'Tirage Series + Postes'!E7</f>
        <v>Guytoo</v>
      </c>
      <c r="C10" s="22">
        <v>89</v>
      </c>
      <c r="D10" s="23">
        <f t="shared" si="2"/>
        <v>10</v>
      </c>
      <c r="E10" s="60">
        <v>15.382</v>
      </c>
      <c r="F10" s="77" t="str">
        <f t="shared" si="3"/>
        <v>Poussin</v>
      </c>
      <c r="G10" s="23">
        <f t="shared" si="4"/>
        <v>121</v>
      </c>
      <c r="H10" s="79">
        <f t="shared" si="5"/>
        <v>13.632</v>
      </c>
      <c r="J10" s="15">
        <v>6</v>
      </c>
      <c r="K10" s="25" t="str">
        <f>'Tirage Series + Postes'!F7</f>
        <v>Yves</v>
      </c>
      <c r="L10" s="22">
        <v>102</v>
      </c>
      <c r="M10" s="23">
        <f t="shared" si="0"/>
        <v>11</v>
      </c>
      <c r="N10" s="60">
        <v>15.432</v>
      </c>
      <c r="O10" s="77" t="str">
        <f t="shared" si="6"/>
        <v>Gravillon</v>
      </c>
      <c r="P10" s="23">
        <f t="shared" si="7"/>
        <v>122</v>
      </c>
      <c r="Q10" s="79">
        <f t="shared" si="8"/>
        <v>13.701000000000001</v>
      </c>
      <c r="S10" s="15">
        <v>6</v>
      </c>
      <c r="T10" s="25">
        <f>'Tirage Series + Postes'!G7</f>
        <v>0</v>
      </c>
      <c r="U10" s="22"/>
      <c r="V10" s="23" t="e">
        <f t="shared" si="1"/>
        <v>#N/A</v>
      </c>
      <c r="W10" s="60"/>
      <c r="X10" s="77" t="e">
        <f t="shared" si="9"/>
        <v>#N/A</v>
      </c>
      <c r="Y10" s="23" t="e">
        <f t="shared" si="10"/>
        <v>#N/A</v>
      </c>
      <c r="Z10" s="79" t="e">
        <f t="shared" si="11"/>
        <v>#N/A</v>
      </c>
    </row>
    <row r="11" spans="1:26" ht="15.75" x14ac:dyDescent="0.25">
      <c r="A11" s="15">
        <v>7</v>
      </c>
      <c r="B11" s="32" t="str">
        <f>'Tirage Series + Postes'!E8</f>
        <v>Pierre</v>
      </c>
      <c r="C11" s="22">
        <v>115</v>
      </c>
      <c r="D11" s="23">
        <f t="shared" si="2"/>
        <v>7</v>
      </c>
      <c r="E11" s="60">
        <v>14.404</v>
      </c>
      <c r="F11" s="77" t="str">
        <f t="shared" si="3"/>
        <v>Pierre</v>
      </c>
      <c r="G11" s="23">
        <f t="shared" si="4"/>
        <v>115</v>
      </c>
      <c r="H11" s="79">
        <f t="shared" si="5"/>
        <v>14.404</v>
      </c>
      <c r="J11" s="15">
        <v>7</v>
      </c>
      <c r="K11" s="25" t="str">
        <f>'Tirage Series + Postes'!F8</f>
        <v>Laminak</v>
      </c>
      <c r="L11" s="22">
        <v>123</v>
      </c>
      <c r="M11" s="23">
        <v>4</v>
      </c>
      <c r="N11" s="60">
        <v>13.744</v>
      </c>
      <c r="O11" s="77" t="str">
        <f t="shared" si="6"/>
        <v>Mayeul</v>
      </c>
      <c r="P11" s="23">
        <f t="shared" si="7"/>
        <v>120</v>
      </c>
      <c r="Q11" s="79">
        <f t="shared" si="8"/>
        <v>13.532</v>
      </c>
      <c r="S11" s="15">
        <v>7</v>
      </c>
      <c r="T11" s="25">
        <f>'Tirage Series + Postes'!G8</f>
        <v>0</v>
      </c>
      <c r="U11" s="22"/>
      <c r="V11" s="23" t="e">
        <f t="shared" si="1"/>
        <v>#N/A</v>
      </c>
      <c r="W11" s="60"/>
      <c r="X11" s="77" t="e">
        <f t="shared" si="9"/>
        <v>#N/A</v>
      </c>
      <c r="Y11" s="23" t="e">
        <f t="shared" si="10"/>
        <v>#N/A</v>
      </c>
      <c r="Z11" s="79" t="e">
        <f t="shared" si="11"/>
        <v>#N/A</v>
      </c>
    </row>
    <row r="12" spans="1:26" ht="15.75" x14ac:dyDescent="0.25">
      <c r="A12" s="15">
        <v>8</v>
      </c>
      <c r="B12" s="32" t="str">
        <f>'Tirage Series + Postes'!E9</f>
        <v>Jacques</v>
      </c>
      <c r="C12" s="22">
        <v>122</v>
      </c>
      <c r="D12" s="23">
        <f t="shared" si="2"/>
        <v>3</v>
      </c>
      <c r="E12" s="60">
        <v>13.754</v>
      </c>
      <c r="F12" s="77" t="str">
        <f>INDEX($B$5:$B$16,MATCH(SMALL($D$5:$D$16,A12),$D$5:$D$16,0))</f>
        <v>Kali</v>
      </c>
      <c r="G12" s="23">
        <f t="shared" si="4"/>
        <v>113</v>
      </c>
      <c r="H12" s="79">
        <f t="shared" si="5"/>
        <v>14.134</v>
      </c>
      <c r="J12" s="15">
        <v>8</v>
      </c>
      <c r="K12" s="25" t="str">
        <f>'Tirage Series + Postes'!F9</f>
        <v>Midas</v>
      </c>
      <c r="L12" s="22">
        <v>122</v>
      </c>
      <c r="M12" s="23">
        <f t="shared" si="0"/>
        <v>5</v>
      </c>
      <c r="N12" s="60">
        <v>13.612</v>
      </c>
      <c r="O12" s="77" t="str">
        <f t="shared" si="6"/>
        <v>VettOne</v>
      </c>
      <c r="P12" s="23">
        <f t="shared" si="7"/>
        <v>116</v>
      </c>
      <c r="Q12" s="79">
        <f t="shared" si="8"/>
        <v>14.182</v>
      </c>
      <c r="S12" s="15">
        <v>8</v>
      </c>
      <c r="T12" s="25">
        <f>'Tirage Series + Postes'!G9</f>
        <v>0</v>
      </c>
      <c r="U12" s="22"/>
      <c r="V12" s="23" t="e">
        <f t="shared" si="1"/>
        <v>#N/A</v>
      </c>
      <c r="W12" s="60"/>
      <c r="X12" s="77" t="e">
        <f t="shared" si="9"/>
        <v>#N/A</v>
      </c>
      <c r="Y12" s="23" t="e">
        <f t="shared" si="10"/>
        <v>#N/A</v>
      </c>
      <c r="Z12" s="79" t="e">
        <f t="shared" si="11"/>
        <v>#N/A</v>
      </c>
    </row>
    <row r="13" spans="1:26" ht="15.75" x14ac:dyDescent="0.25">
      <c r="A13" s="15">
        <v>9</v>
      </c>
      <c r="B13" s="32" t="str">
        <f>'Tirage Series + Postes'!E10</f>
        <v>Macadam</v>
      </c>
      <c r="C13" s="22">
        <v>121</v>
      </c>
      <c r="D13" s="23">
        <f t="shared" si="2"/>
        <v>4</v>
      </c>
      <c r="E13" s="60">
        <v>13.992000000000001</v>
      </c>
      <c r="F13" s="77" t="str">
        <f t="shared" si="3"/>
        <v>Taras</v>
      </c>
      <c r="G13" s="23">
        <f t="shared" si="4"/>
        <v>107</v>
      </c>
      <c r="H13" s="79">
        <f t="shared" si="5"/>
        <v>13.881</v>
      </c>
      <c r="J13" s="15">
        <v>9</v>
      </c>
      <c r="K13" s="25" t="str">
        <f>'Tirage Series + Postes'!F10</f>
        <v>SSS</v>
      </c>
      <c r="L13" s="22">
        <v>123</v>
      </c>
      <c r="M13" s="23">
        <f t="shared" si="0"/>
        <v>2</v>
      </c>
      <c r="N13" s="60">
        <v>13.62</v>
      </c>
      <c r="O13" s="77" t="str">
        <f t="shared" si="6"/>
        <v>Philvit</v>
      </c>
      <c r="P13" s="23">
        <f t="shared" si="7"/>
        <v>109</v>
      </c>
      <c r="Q13" s="79">
        <f t="shared" si="8"/>
        <v>13.942</v>
      </c>
      <c r="S13" s="15">
        <v>9</v>
      </c>
      <c r="T13" s="25">
        <f>'Tirage Series + Postes'!G10</f>
        <v>0</v>
      </c>
      <c r="U13" s="22"/>
      <c r="V13" s="23" t="e">
        <f t="shared" si="1"/>
        <v>#N/A</v>
      </c>
      <c r="W13" s="60"/>
      <c r="X13" s="77" t="e">
        <f t="shared" si="9"/>
        <v>#N/A</v>
      </c>
      <c r="Y13" s="23" t="e">
        <f t="shared" si="10"/>
        <v>#N/A</v>
      </c>
      <c r="Z13" s="79" t="e">
        <f t="shared" si="11"/>
        <v>#N/A</v>
      </c>
    </row>
    <row r="14" spans="1:26" ht="15.75" x14ac:dyDescent="0.25">
      <c r="A14" s="15">
        <v>10</v>
      </c>
      <c r="B14" s="32" t="str">
        <f>'Tirage Series + Postes'!E11</f>
        <v>David</v>
      </c>
      <c r="C14" s="22">
        <v>123</v>
      </c>
      <c r="D14" s="23">
        <f t="shared" si="2"/>
        <v>2</v>
      </c>
      <c r="E14" s="60">
        <v>13.57</v>
      </c>
      <c r="F14" s="77" t="str">
        <f t="shared" si="3"/>
        <v>Guytoo</v>
      </c>
      <c r="G14" s="23">
        <f t="shared" si="4"/>
        <v>89</v>
      </c>
      <c r="H14" s="79">
        <f t="shared" si="5"/>
        <v>15.382</v>
      </c>
      <c r="J14" s="15">
        <v>10</v>
      </c>
      <c r="K14" s="25" t="str">
        <f>'Tirage Series + Postes'!F11</f>
        <v>Boombastic</v>
      </c>
      <c r="L14" s="22">
        <v>123</v>
      </c>
      <c r="M14" s="23">
        <v>3</v>
      </c>
      <c r="N14" s="60">
        <v>13.71</v>
      </c>
      <c r="O14" s="77" t="str">
        <f t="shared" si="6"/>
        <v>Bibi</v>
      </c>
      <c r="P14" s="23">
        <f t="shared" si="7"/>
        <v>104</v>
      </c>
      <c r="Q14" s="79">
        <f t="shared" si="8"/>
        <v>13.87</v>
      </c>
      <c r="S14" s="15">
        <v>10</v>
      </c>
      <c r="T14" s="25">
        <f>'Tirage Series + Postes'!G11</f>
        <v>0</v>
      </c>
      <c r="U14" s="22"/>
      <c r="V14" s="23" t="e">
        <f t="shared" si="1"/>
        <v>#N/A</v>
      </c>
      <c r="W14" s="60"/>
      <c r="X14" s="77" t="e">
        <f t="shared" si="9"/>
        <v>#N/A</v>
      </c>
      <c r="Y14" s="23" t="e">
        <f t="shared" si="10"/>
        <v>#N/A</v>
      </c>
      <c r="Z14" s="79" t="e">
        <f t="shared" si="11"/>
        <v>#N/A</v>
      </c>
    </row>
    <row r="15" spans="1:26" ht="15.75" x14ac:dyDescent="0.25">
      <c r="A15" s="15">
        <v>11</v>
      </c>
      <c r="B15" s="32">
        <f>'Tirage Series + Postes'!E12</f>
        <v>0</v>
      </c>
      <c r="C15" s="22"/>
      <c r="D15" s="23"/>
      <c r="E15" s="60"/>
      <c r="F15" s="77" t="e">
        <f t="shared" si="3"/>
        <v>#NUM!</v>
      </c>
      <c r="G15" s="23" t="e">
        <f t="shared" si="4"/>
        <v>#NUM!</v>
      </c>
      <c r="H15" s="79" t="e">
        <f t="shared" si="5"/>
        <v>#NUM!</v>
      </c>
      <c r="J15" s="15">
        <v>11</v>
      </c>
      <c r="K15" s="25" t="str">
        <f>'Tirage Series + Postes'!F12</f>
        <v>Mayeul</v>
      </c>
      <c r="L15" s="22">
        <v>120</v>
      </c>
      <c r="M15" s="23">
        <f t="shared" si="0"/>
        <v>7</v>
      </c>
      <c r="N15" s="60">
        <v>13.532</v>
      </c>
      <c r="O15" s="77" t="str">
        <f t="shared" si="6"/>
        <v>Yves</v>
      </c>
      <c r="P15" s="23">
        <f t="shared" si="7"/>
        <v>102</v>
      </c>
      <c r="Q15" s="79">
        <f t="shared" si="8"/>
        <v>15.432</v>
      </c>
      <c r="S15" s="15">
        <v>11</v>
      </c>
      <c r="T15" s="25">
        <f>'Tirage Series + Postes'!G12</f>
        <v>0</v>
      </c>
      <c r="U15" s="22"/>
      <c r="V15" s="23" t="e">
        <f t="shared" si="1"/>
        <v>#N/A</v>
      </c>
      <c r="W15" s="60"/>
      <c r="X15" s="77" t="e">
        <f t="shared" si="9"/>
        <v>#N/A</v>
      </c>
      <c r="Y15" s="23" t="e">
        <f t="shared" si="10"/>
        <v>#N/A</v>
      </c>
      <c r="Z15" s="79" t="e">
        <f t="shared" si="11"/>
        <v>#N/A</v>
      </c>
    </row>
    <row r="16" spans="1:26" ht="16.5" thickBot="1" x14ac:dyDescent="0.3">
      <c r="A16" s="15">
        <v>12</v>
      </c>
      <c r="B16" s="32">
        <f>'Tirage Series + Postes'!E13</f>
        <v>0</v>
      </c>
      <c r="C16" s="22"/>
      <c r="D16" s="23"/>
      <c r="E16" s="60"/>
      <c r="F16" s="80" t="e">
        <f t="shared" si="3"/>
        <v>#NUM!</v>
      </c>
      <c r="G16" s="81" t="e">
        <f t="shared" si="4"/>
        <v>#NUM!</v>
      </c>
      <c r="H16" s="82" t="e">
        <f t="shared" si="5"/>
        <v>#NUM!</v>
      </c>
      <c r="J16" s="15">
        <v>12</v>
      </c>
      <c r="K16" s="25">
        <f>'Tirage Series + Postes'!F13</f>
        <v>0</v>
      </c>
      <c r="L16" s="22"/>
      <c r="M16" s="23"/>
      <c r="N16" s="60"/>
      <c r="O16" s="80" t="e">
        <f t="shared" si="6"/>
        <v>#NUM!</v>
      </c>
      <c r="P16" s="81" t="e">
        <f t="shared" si="7"/>
        <v>#NUM!</v>
      </c>
      <c r="Q16" s="82" t="e">
        <f t="shared" si="8"/>
        <v>#NUM!</v>
      </c>
      <c r="S16" s="15">
        <v>12</v>
      </c>
      <c r="T16" s="25">
        <f>'Tirage Series + Postes'!G13</f>
        <v>0</v>
      </c>
      <c r="U16" s="22"/>
      <c r="V16" s="23" t="e">
        <f t="shared" si="1"/>
        <v>#N/A</v>
      </c>
      <c r="W16" s="60"/>
      <c r="X16" s="80" t="e">
        <f t="shared" si="9"/>
        <v>#N/A</v>
      </c>
      <c r="Y16" s="81" t="e">
        <f>INDEX($U$5:$U$16,MATCH(SMALL($V$5:$V$16,S16),$V$5:$V$16,0))</f>
        <v>#N/A</v>
      </c>
      <c r="Z16" s="82" t="e">
        <f>INDEX($W$5:$W$16,MATCH(SMALL($V$5:$V$16,S16),$V$5:$V$16,0))</f>
        <v>#N/A</v>
      </c>
    </row>
    <row r="17" spans="1:26" ht="46.5" customHeight="1" x14ac:dyDescent="0.25">
      <c r="A17" s="122" t="s">
        <v>71</v>
      </c>
      <c r="B17" s="122"/>
      <c r="C17" s="122"/>
      <c r="D17" s="122"/>
      <c r="E17" s="122"/>
      <c r="F17" s="123"/>
      <c r="G17" s="123"/>
      <c r="H17" s="123"/>
      <c r="J17" s="124" t="s">
        <v>62</v>
      </c>
      <c r="K17" s="122"/>
      <c r="L17" s="122"/>
      <c r="M17" s="122"/>
      <c r="N17" s="122"/>
      <c r="O17" s="123"/>
      <c r="P17" s="123"/>
      <c r="Q17" s="123"/>
      <c r="S17" s="125" t="s">
        <v>40</v>
      </c>
      <c r="T17" s="126"/>
      <c r="U17" s="126"/>
      <c r="V17" s="126"/>
      <c r="W17" s="126"/>
      <c r="X17" s="127"/>
      <c r="Y17" s="127"/>
      <c r="Z17" s="127"/>
    </row>
    <row r="19" spans="1:26" ht="15.75" customHeight="1" thickBot="1" x14ac:dyDescent="0.3">
      <c r="A19" s="112" t="s">
        <v>28</v>
      </c>
      <c r="B19" s="112"/>
      <c r="C19" s="112"/>
      <c r="D19" s="112"/>
      <c r="E19" s="113"/>
      <c r="F19" s="113"/>
      <c r="G19" s="113"/>
      <c r="H19" s="112"/>
      <c r="J19" s="112" t="s">
        <v>52</v>
      </c>
      <c r="K19" s="112"/>
      <c r="L19" s="112"/>
      <c r="M19" s="112"/>
      <c r="N19" s="113"/>
      <c r="O19" s="113"/>
      <c r="P19" s="113"/>
      <c r="Q19" s="112"/>
      <c r="S19" s="112" t="s">
        <v>53</v>
      </c>
      <c r="T19" s="112"/>
      <c r="U19" s="112"/>
      <c r="V19" s="112"/>
      <c r="W19" s="113"/>
      <c r="X19" s="113"/>
      <c r="Y19" s="113"/>
      <c r="Z19" s="112"/>
    </row>
    <row r="20" spans="1:26" ht="28.5" customHeight="1" x14ac:dyDescent="0.25">
      <c r="A20" s="13" t="s">
        <v>25</v>
      </c>
      <c r="B20" s="17" t="s">
        <v>26</v>
      </c>
      <c r="C20" s="16" t="s">
        <v>32</v>
      </c>
      <c r="D20" s="59" t="s">
        <v>50</v>
      </c>
      <c r="E20" s="68" t="s">
        <v>33</v>
      </c>
      <c r="F20" s="69" t="s">
        <v>51</v>
      </c>
      <c r="G20" s="70" t="s">
        <v>38</v>
      </c>
      <c r="H20" s="61" t="s">
        <v>36</v>
      </c>
      <c r="J20" s="13" t="s">
        <v>25</v>
      </c>
      <c r="K20" s="17" t="s">
        <v>26</v>
      </c>
      <c r="L20" s="16" t="s">
        <v>32</v>
      </c>
      <c r="M20" s="59" t="s">
        <v>50</v>
      </c>
      <c r="N20" s="68" t="s">
        <v>33</v>
      </c>
      <c r="O20" s="69" t="s">
        <v>51</v>
      </c>
      <c r="P20" s="70" t="s">
        <v>39</v>
      </c>
      <c r="Q20" s="61" t="s">
        <v>36</v>
      </c>
      <c r="S20" s="13" t="s">
        <v>25</v>
      </c>
      <c r="T20" s="17" t="s">
        <v>26</v>
      </c>
      <c r="U20" s="16" t="s">
        <v>32</v>
      </c>
      <c r="V20" s="59" t="s">
        <v>50</v>
      </c>
      <c r="W20" s="68" t="s">
        <v>33</v>
      </c>
      <c r="X20" s="69" t="s">
        <v>51</v>
      </c>
      <c r="Y20" s="70" t="s">
        <v>39</v>
      </c>
      <c r="Z20" s="61" t="s">
        <v>36</v>
      </c>
    </row>
    <row r="21" spans="1:26" ht="13.5" customHeight="1" x14ac:dyDescent="0.25">
      <c r="A21" s="15">
        <v>1</v>
      </c>
      <c r="B21" s="57" t="s">
        <v>5</v>
      </c>
      <c r="C21" s="22">
        <v>125</v>
      </c>
      <c r="D21" s="88">
        <v>13.712</v>
      </c>
      <c r="E21" s="71">
        <v>124</v>
      </c>
      <c r="F21" s="73">
        <v>13.694000000000001</v>
      </c>
      <c r="G21" s="72">
        <f t="shared" ref="G21:G31" si="12">RANK(E21,$E$21:$E$32,0)</f>
        <v>6</v>
      </c>
      <c r="H21" s="62">
        <f>E21+C21</f>
        <v>249</v>
      </c>
      <c r="J21" s="15">
        <v>1</v>
      </c>
      <c r="K21" s="57" t="s">
        <v>1</v>
      </c>
      <c r="L21" s="22">
        <v>121</v>
      </c>
      <c r="M21" s="60">
        <v>13.632</v>
      </c>
      <c r="N21" s="63">
        <v>121</v>
      </c>
      <c r="O21" s="24">
        <v>13.723000000000001</v>
      </c>
      <c r="P21" s="64">
        <f t="shared" ref="P21:P30" si="13">RANK(N21,$N$21:$N$32,0)</f>
        <v>2</v>
      </c>
      <c r="Q21" s="62">
        <f>N21+L21</f>
        <v>242</v>
      </c>
      <c r="S21" s="15">
        <v>1</v>
      </c>
      <c r="T21" s="58"/>
      <c r="U21" s="22"/>
      <c r="V21" s="60"/>
      <c r="W21" s="63"/>
      <c r="X21" s="24"/>
      <c r="Y21" s="64" t="e">
        <f>RANK(W21,$W$21:$W$32,0)</f>
        <v>#N/A</v>
      </c>
      <c r="Z21" s="62">
        <f>W21+U21</f>
        <v>0</v>
      </c>
    </row>
    <row r="22" spans="1:26" ht="15.75" x14ac:dyDescent="0.25">
      <c r="A22" s="15">
        <v>2</v>
      </c>
      <c r="B22" s="57" t="s">
        <v>4</v>
      </c>
      <c r="C22" s="22">
        <v>125</v>
      </c>
      <c r="D22" s="88">
        <v>13.472</v>
      </c>
      <c r="E22" s="71">
        <v>124</v>
      </c>
      <c r="F22" s="92">
        <v>13.182</v>
      </c>
      <c r="G22" s="72">
        <v>7</v>
      </c>
      <c r="H22" s="62">
        <f t="shared" ref="H22:H32" si="14">E22+C22</f>
        <v>249</v>
      </c>
      <c r="J22" s="15">
        <v>2</v>
      </c>
      <c r="K22" s="57" t="s">
        <v>18</v>
      </c>
      <c r="L22" s="22">
        <v>120</v>
      </c>
      <c r="M22" s="60">
        <v>13.532</v>
      </c>
      <c r="N22" s="63">
        <v>120</v>
      </c>
      <c r="O22" s="90">
        <v>13.432</v>
      </c>
      <c r="P22" s="64">
        <f t="shared" si="13"/>
        <v>3</v>
      </c>
      <c r="Q22" s="62">
        <f t="shared" ref="Q22:Q32" si="15">N22+L22</f>
        <v>240</v>
      </c>
      <c r="S22" s="15">
        <v>2</v>
      </c>
      <c r="T22" s="58"/>
      <c r="U22" s="22"/>
      <c r="V22" s="60"/>
      <c r="W22" s="63"/>
      <c r="X22" s="24"/>
      <c r="Y22" s="64" t="e">
        <f t="shared" ref="Y22:Y32" si="16">RANK(W22,$W$21:$W$32,0)</f>
        <v>#N/A</v>
      </c>
      <c r="Z22" s="62">
        <f t="shared" ref="Z22:Z32" si="17">W22+U22</f>
        <v>0</v>
      </c>
    </row>
    <row r="23" spans="1:26" ht="15.75" x14ac:dyDescent="0.25">
      <c r="A23" s="15">
        <v>3</v>
      </c>
      <c r="B23" s="57" t="s">
        <v>61</v>
      </c>
      <c r="C23" s="22">
        <v>123</v>
      </c>
      <c r="D23" s="88">
        <v>13.57</v>
      </c>
      <c r="E23" s="71">
        <v>126</v>
      </c>
      <c r="F23" s="73">
        <v>13.505000000000001</v>
      </c>
      <c r="G23" s="72">
        <v>5</v>
      </c>
      <c r="H23" s="62">
        <f t="shared" si="14"/>
        <v>249</v>
      </c>
      <c r="J23" s="15">
        <v>3</v>
      </c>
      <c r="K23" s="57" t="s">
        <v>74</v>
      </c>
      <c r="L23" s="22">
        <v>116</v>
      </c>
      <c r="M23" s="60">
        <v>14.182</v>
      </c>
      <c r="N23" s="63">
        <v>102</v>
      </c>
      <c r="O23" s="24">
        <v>14.183</v>
      </c>
      <c r="P23" s="64">
        <f t="shared" si="13"/>
        <v>9</v>
      </c>
      <c r="Q23" s="62">
        <f t="shared" si="15"/>
        <v>218</v>
      </c>
      <c r="S23" s="15">
        <v>3</v>
      </c>
      <c r="T23" s="58"/>
      <c r="U23" s="22"/>
      <c r="V23" s="60"/>
      <c r="W23" s="63"/>
      <c r="X23" s="24"/>
      <c r="Y23" s="64" t="e">
        <f t="shared" si="16"/>
        <v>#N/A</v>
      </c>
      <c r="Z23" s="62">
        <f t="shared" si="17"/>
        <v>0</v>
      </c>
    </row>
    <row r="24" spans="1:26" ht="15.75" x14ac:dyDescent="0.25">
      <c r="A24" s="15">
        <v>4</v>
      </c>
      <c r="B24" s="57" t="s">
        <v>13</v>
      </c>
      <c r="C24" s="22">
        <v>123</v>
      </c>
      <c r="D24" s="88">
        <v>13.62</v>
      </c>
      <c r="E24" s="71">
        <v>127</v>
      </c>
      <c r="F24" s="73">
        <v>13.602</v>
      </c>
      <c r="G24" s="72">
        <f t="shared" si="12"/>
        <v>2</v>
      </c>
      <c r="H24" s="62">
        <f t="shared" si="14"/>
        <v>250</v>
      </c>
      <c r="J24" s="15">
        <v>4</v>
      </c>
      <c r="K24" s="57" t="s">
        <v>16</v>
      </c>
      <c r="L24" s="22">
        <v>115</v>
      </c>
      <c r="M24" s="60">
        <v>14.404</v>
      </c>
      <c r="N24" s="63">
        <v>117</v>
      </c>
      <c r="O24" s="24">
        <v>14.164</v>
      </c>
      <c r="P24" s="64">
        <f t="shared" si="13"/>
        <v>5</v>
      </c>
      <c r="Q24" s="62">
        <f t="shared" si="15"/>
        <v>232</v>
      </c>
      <c r="S24" s="15">
        <v>4</v>
      </c>
      <c r="T24" s="58"/>
      <c r="U24" s="22"/>
      <c r="V24" s="60"/>
      <c r="W24" s="63"/>
      <c r="X24" s="24"/>
      <c r="Y24" s="64" t="e">
        <f t="shared" si="16"/>
        <v>#N/A</v>
      </c>
      <c r="Z24" s="62">
        <f t="shared" si="17"/>
        <v>0</v>
      </c>
    </row>
    <row r="25" spans="1:26" ht="15.75" x14ac:dyDescent="0.25">
      <c r="A25" s="15">
        <v>5</v>
      </c>
      <c r="B25" s="57" t="s">
        <v>17</v>
      </c>
      <c r="C25" s="22">
        <v>122</v>
      </c>
      <c r="D25" s="88">
        <v>13.754</v>
      </c>
      <c r="E25" s="71">
        <v>127</v>
      </c>
      <c r="F25" s="73">
        <v>13.6</v>
      </c>
      <c r="G25" s="72">
        <v>3</v>
      </c>
      <c r="H25" s="62">
        <f t="shared" si="14"/>
        <v>249</v>
      </c>
      <c r="J25" s="15">
        <v>5</v>
      </c>
      <c r="K25" s="57" t="s">
        <v>59</v>
      </c>
      <c r="L25" s="22">
        <v>113</v>
      </c>
      <c r="M25" s="60">
        <v>14.134</v>
      </c>
      <c r="N25" s="63">
        <v>116</v>
      </c>
      <c r="O25" s="24">
        <v>13.962</v>
      </c>
      <c r="P25" s="64">
        <f t="shared" si="13"/>
        <v>6</v>
      </c>
      <c r="Q25" s="62">
        <f t="shared" si="15"/>
        <v>229</v>
      </c>
      <c r="S25" s="15">
        <v>5</v>
      </c>
      <c r="T25" s="58"/>
      <c r="U25" s="22"/>
      <c r="V25" s="60"/>
      <c r="W25" s="63"/>
      <c r="X25" s="24"/>
      <c r="Y25" s="64" t="e">
        <f t="shared" si="16"/>
        <v>#N/A</v>
      </c>
      <c r="Z25" s="62">
        <f t="shared" si="17"/>
        <v>0</v>
      </c>
    </row>
    <row r="26" spans="1:26" ht="15.75" x14ac:dyDescent="0.25">
      <c r="A26" s="15">
        <v>6</v>
      </c>
      <c r="B26" s="57" t="s">
        <v>72</v>
      </c>
      <c r="C26" s="22">
        <v>123</v>
      </c>
      <c r="D26" s="88">
        <v>13.71</v>
      </c>
      <c r="E26" s="71">
        <v>123</v>
      </c>
      <c r="F26" s="73">
        <v>13.7</v>
      </c>
      <c r="G26" s="72">
        <f t="shared" si="12"/>
        <v>8</v>
      </c>
      <c r="H26" s="62">
        <f t="shared" si="14"/>
        <v>246</v>
      </c>
      <c r="J26" s="15">
        <v>6</v>
      </c>
      <c r="K26" s="57" t="s">
        <v>10</v>
      </c>
      <c r="L26" s="22">
        <v>109</v>
      </c>
      <c r="M26" s="60">
        <v>13.942</v>
      </c>
      <c r="N26" s="63">
        <v>122</v>
      </c>
      <c r="O26" s="24">
        <v>13.728</v>
      </c>
      <c r="P26" s="64">
        <f t="shared" si="13"/>
        <v>1</v>
      </c>
      <c r="Q26" s="62">
        <f t="shared" si="15"/>
        <v>231</v>
      </c>
      <c r="S26" s="15">
        <v>6</v>
      </c>
      <c r="T26" s="58"/>
      <c r="U26" s="22"/>
      <c r="V26" s="60"/>
      <c r="W26" s="63"/>
      <c r="X26" s="24"/>
      <c r="Y26" s="64" t="e">
        <f t="shared" si="16"/>
        <v>#N/A</v>
      </c>
      <c r="Z26" s="62">
        <f t="shared" si="17"/>
        <v>0</v>
      </c>
    </row>
    <row r="27" spans="1:26" ht="15.75" x14ac:dyDescent="0.25">
      <c r="A27" s="15">
        <v>7</v>
      </c>
      <c r="B27" s="57" t="s">
        <v>9</v>
      </c>
      <c r="C27" s="22">
        <v>123</v>
      </c>
      <c r="D27" s="88">
        <v>13.744</v>
      </c>
      <c r="E27" s="71">
        <v>126</v>
      </c>
      <c r="F27" s="73">
        <v>13.45</v>
      </c>
      <c r="G27" s="72">
        <f t="shared" si="12"/>
        <v>4</v>
      </c>
      <c r="H27" s="62">
        <f t="shared" si="14"/>
        <v>249</v>
      </c>
      <c r="J27" s="15">
        <v>7</v>
      </c>
      <c r="K27" s="57" t="s">
        <v>7</v>
      </c>
      <c r="L27" s="22">
        <v>107</v>
      </c>
      <c r="M27" s="60">
        <v>13.881</v>
      </c>
      <c r="N27" s="63">
        <v>119</v>
      </c>
      <c r="O27" s="24">
        <v>13.821999999999999</v>
      </c>
      <c r="P27" s="64">
        <f t="shared" si="13"/>
        <v>4</v>
      </c>
      <c r="Q27" s="62">
        <f t="shared" si="15"/>
        <v>226</v>
      </c>
      <c r="S27" s="15">
        <v>7</v>
      </c>
      <c r="T27" s="58"/>
      <c r="U27" s="22"/>
      <c r="V27" s="60"/>
      <c r="W27" s="63"/>
      <c r="X27" s="24"/>
      <c r="Y27" s="64" t="e">
        <f t="shared" si="16"/>
        <v>#N/A</v>
      </c>
      <c r="Z27" s="62">
        <f t="shared" si="17"/>
        <v>0</v>
      </c>
    </row>
    <row r="28" spans="1:26" ht="15.75" x14ac:dyDescent="0.25">
      <c r="A28" s="15">
        <v>8</v>
      </c>
      <c r="B28" s="57" t="s">
        <v>6</v>
      </c>
      <c r="C28" s="22">
        <v>122</v>
      </c>
      <c r="D28" s="88">
        <v>13.612</v>
      </c>
      <c r="E28" s="71">
        <v>128</v>
      </c>
      <c r="F28" s="91">
        <v>13.151999999999999</v>
      </c>
      <c r="G28" s="72">
        <f t="shared" si="12"/>
        <v>1</v>
      </c>
      <c r="H28" s="62">
        <f t="shared" si="14"/>
        <v>250</v>
      </c>
      <c r="J28" s="15">
        <v>8</v>
      </c>
      <c r="K28" s="57" t="s">
        <v>3</v>
      </c>
      <c r="L28" s="22">
        <v>104</v>
      </c>
      <c r="M28" s="60">
        <v>13.87</v>
      </c>
      <c r="N28" s="63">
        <v>110</v>
      </c>
      <c r="O28" s="24">
        <v>13.785</v>
      </c>
      <c r="P28" s="64">
        <f t="shared" si="13"/>
        <v>7</v>
      </c>
      <c r="Q28" s="62">
        <f t="shared" si="15"/>
        <v>214</v>
      </c>
      <c r="S28" s="15">
        <v>8</v>
      </c>
      <c r="T28" s="58"/>
      <c r="U28" s="22"/>
      <c r="V28" s="60"/>
      <c r="W28" s="63"/>
      <c r="X28" s="24"/>
      <c r="Y28" s="64" t="e">
        <f t="shared" si="16"/>
        <v>#N/A</v>
      </c>
      <c r="Z28" s="62">
        <f t="shared" si="17"/>
        <v>0</v>
      </c>
    </row>
    <row r="29" spans="1:26" ht="15.75" x14ac:dyDescent="0.25">
      <c r="A29" s="15">
        <v>9</v>
      </c>
      <c r="B29" s="57" t="s">
        <v>12</v>
      </c>
      <c r="C29" s="22">
        <v>122</v>
      </c>
      <c r="D29" s="88">
        <v>13.701000000000001</v>
      </c>
      <c r="E29" s="71">
        <v>121</v>
      </c>
      <c r="F29" s="73">
        <v>13.552</v>
      </c>
      <c r="G29" s="72">
        <v>11</v>
      </c>
      <c r="H29" s="62">
        <f t="shared" si="14"/>
        <v>243</v>
      </c>
      <c r="J29" s="15">
        <v>9</v>
      </c>
      <c r="K29" s="57" t="s">
        <v>60</v>
      </c>
      <c r="L29" s="22">
        <v>102</v>
      </c>
      <c r="M29" s="60">
        <v>15.432</v>
      </c>
      <c r="N29" s="63">
        <v>104</v>
      </c>
      <c r="O29" s="24">
        <v>15.164</v>
      </c>
      <c r="P29" s="64">
        <f t="shared" si="13"/>
        <v>8</v>
      </c>
      <c r="Q29" s="62">
        <f t="shared" si="15"/>
        <v>206</v>
      </c>
      <c r="S29" s="15">
        <v>9</v>
      </c>
      <c r="T29" s="58"/>
      <c r="U29" s="22"/>
      <c r="V29" s="60"/>
      <c r="W29" s="63"/>
      <c r="X29" s="24"/>
      <c r="Y29" s="64" t="e">
        <f t="shared" si="16"/>
        <v>#N/A</v>
      </c>
      <c r="Z29" s="62">
        <f t="shared" si="17"/>
        <v>0</v>
      </c>
    </row>
    <row r="30" spans="1:26" ht="15.75" x14ac:dyDescent="0.25">
      <c r="A30" s="15">
        <v>10</v>
      </c>
      <c r="B30" s="57" t="s">
        <v>15</v>
      </c>
      <c r="C30" s="22">
        <v>121</v>
      </c>
      <c r="D30" s="60">
        <v>13.992000000000001</v>
      </c>
      <c r="E30" s="71">
        <v>121</v>
      </c>
      <c r="F30" s="73">
        <v>13.9781</v>
      </c>
      <c r="G30" s="72">
        <f t="shared" si="12"/>
        <v>10</v>
      </c>
      <c r="H30" s="62">
        <f t="shared" si="14"/>
        <v>242</v>
      </c>
      <c r="J30" s="15">
        <v>10</v>
      </c>
      <c r="K30" s="57" t="s">
        <v>63</v>
      </c>
      <c r="L30" s="22">
        <v>89</v>
      </c>
      <c r="M30" s="60">
        <v>15.382</v>
      </c>
      <c r="N30" s="63">
        <v>101</v>
      </c>
      <c r="O30" s="24">
        <v>15.101000000000001</v>
      </c>
      <c r="P30" s="64">
        <f t="shared" si="13"/>
        <v>10</v>
      </c>
      <c r="Q30" s="62">
        <f t="shared" si="15"/>
        <v>190</v>
      </c>
      <c r="S30" s="15">
        <v>10</v>
      </c>
      <c r="T30" s="58"/>
      <c r="U30" s="22"/>
      <c r="V30" s="60"/>
      <c r="W30" s="63"/>
      <c r="X30" s="24"/>
      <c r="Y30" s="64" t="e">
        <f t="shared" si="16"/>
        <v>#N/A</v>
      </c>
      <c r="Z30" s="62">
        <f t="shared" si="17"/>
        <v>0</v>
      </c>
    </row>
    <row r="31" spans="1:26" ht="15.75" x14ac:dyDescent="0.25">
      <c r="A31" s="15">
        <v>11</v>
      </c>
      <c r="B31" s="57" t="s">
        <v>14</v>
      </c>
      <c r="C31" s="22">
        <v>121</v>
      </c>
      <c r="D31" s="60">
        <v>13.874000000000001</v>
      </c>
      <c r="E31" s="71">
        <v>122</v>
      </c>
      <c r="F31" s="73">
        <v>13.89</v>
      </c>
      <c r="G31" s="72">
        <f t="shared" si="12"/>
        <v>9</v>
      </c>
      <c r="H31" s="62">
        <f t="shared" si="14"/>
        <v>243</v>
      </c>
      <c r="J31" s="15">
        <v>11</v>
      </c>
      <c r="K31" s="57"/>
      <c r="L31" s="22"/>
      <c r="M31" s="60"/>
      <c r="N31" s="63"/>
      <c r="O31" s="24"/>
      <c r="P31" s="64"/>
      <c r="Q31" s="62">
        <f t="shared" si="15"/>
        <v>0</v>
      </c>
      <c r="S31" s="15">
        <v>11</v>
      </c>
      <c r="T31" s="58"/>
      <c r="U31" s="22"/>
      <c r="V31" s="60"/>
      <c r="W31" s="63"/>
      <c r="X31" s="24"/>
      <c r="Y31" s="64" t="e">
        <f t="shared" si="16"/>
        <v>#N/A</v>
      </c>
      <c r="Z31" s="62">
        <f t="shared" si="17"/>
        <v>0</v>
      </c>
    </row>
    <row r="32" spans="1:26" ht="16.5" thickBot="1" x14ac:dyDescent="0.3">
      <c r="A32" s="15">
        <v>12</v>
      </c>
      <c r="B32" s="57"/>
      <c r="C32" s="22"/>
      <c r="D32" s="60"/>
      <c r="E32" s="74"/>
      <c r="F32" s="75"/>
      <c r="G32" s="76"/>
      <c r="H32" s="62">
        <f t="shared" si="14"/>
        <v>0</v>
      </c>
      <c r="J32" s="15">
        <v>12</v>
      </c>
      <c r="K32" s="57"/>
      <c r="L32" s="22"/>
      <c r="M32" s="60"/>
      <c r="N32" s="65"/>
      <c r="O32" s="66"/>
      <c r="P32" s="67"/>
      <c r="Q32" s="62">
        <f t="shared" si="15"/>
        <v>0</v>
      </c>
      <c r="S32" s="15">
        <v>12</v>
      </c>
      <c r="T32" s="58"/>
      <c r="U32" s="22"/>
      <c r="V32" s="60"/>
      <c r="W32" s="65"/>
      <c r="X32" s="66"/>
      <c r="Y32" s="67" t="e">
        <f t="shared" si="16"/>
        <v>#N/A</v>
      </c>
      <c r="Z32" s="62">
        <f t="shared" si="17"/>
        <v>0</v>
      </c>
    </row>
    <row r="33" spans="1:26" ht="43.5" customHeight="1" x14ac:dyDescent="0.25">
      <c r="A33" s="124" t="s">
        <v>64</v>
      </c>
      <c r="B33" s="122"/>
      <c r="C33" s="122"/>
      <c r="D33" s="122"/>
      <c r="E33" s="123"/>
      <c r="F33" s="123"/>
      <c r="G33" s="123"/>
      <c r="H33" s="122"/>
      <c r="J33" s="124" t="s">
        <v>65</v>
      </c>
      <c r="K33" s="122"/>
      <c r="L33" s="122"/>
      <c r="M33" s="122"/>
      <c r="N33" s="123"/>
      <c r="O33" s="123"/>
      <c r="P33" s="123"/>
      <c r="Q33" s="122"/>
      <c r="S33" s="124" t="s">
        <v>40</v>
      </c>
      <c r="T33" s="122"/>
      <c r="U33" s="122"/>
      <c r="V33" s="122"/>
      <c r="W33" s="123"/>
      <c r="X33" s="123"/>
      <c r="Y33" s="123"/>
      <c r="Z33" s="122"/>
    </row>
    <row r="35" spans="1:26" ht="18.75" x14ac:dyDescent="0.3">
      <c r="B35" s="104" t="s">
        <v>54</v>
      </c>
      <c r="C35" s="105"/>
      <c r="D35" s="105"/>
      <c r="E35" s="105"/>
      <c r="F35" s="105"/>
      <c r="G35" s="105"/>
      <c r="H35" s="106"/>
      <c r="K35" s="107" t="s">
        <v>55</v>
      </c>
      <c r="L35" s="107"/>
      <c r="M35" s="107"/>
      <c r="N35" s="107"/>
      <c r="O35" s="107"/>
      <c r="P35" s="107"/>
      <c r="Q35" s="107"/>
      <c r="T35" s="104" t="s">
        <v>56</v>
      </c>
      <c r="U35" s="105"/>
      <c r="V35" s="105"/>
      <c r="W35" s="105"/>
      <c r="X35" s="105"/>
      <c r="Y35" s="105"/>
      <c r="Z35" s="106"/>
    </row>
    <row r="36" spans="1:26" ht="29.25" customHeight="1" x14ac:dyDescent="0.25">
      <c r="B36" s="16" t="s">
        <v>34</v>
      </c>
      <c r="C36" s="16" t="s">
        <v>26</v>
      </c>
      <c r="D36" s="20" t="s">
        <v>37</v>
      </c>
      <c r="E36" s="19" t="s">
        <v>35</v>
      </c>
      <c r="F36" s="16" t="s">
        <v>36</v>
      </c>
      <c r="G36" s="20" t="s">
        <v>50</v>
      </c>
      <c r="H36" s="19" t="s">
        <v>51</v>
      </c>
      <c r="K36" s="16" t="s">
        <v>34</v>
      </c>
      <c r="L36" s="16" t="s">
        <v>26</v>
      </c>
      <c r="M36" s="20" t="s">
        <v>37</v>
      </c>
      <c r="N36" s="19" t="s">
        <v>35</v>
      </c>
      <c r="O36" s="16" t="s">
        <v>36</v>
      </c>
      <c r="P36" s="20" t="s">
        <v>50</v>
      </c>
      <c r="Q36" s="19" t="s">
        <v>51</v>
      </c>
      <c r="T36" s="16" t="s">
        <v>34</v>
      </c>
      <c r="U36" s="16" t="s">
        <v>26</v>
      </c>
      <c r="V36" s="20" t="s">
        <v>37</v>
      </c>
      <c r="W36" s="19" t="s">
        <v>35</v>
      </c>
      <c r="X36" s="16" t="s">
        <v>36</v>
      </c>
      <c r="Y36" s="20" t="s">
        <v>50</v>
      </c>
      <c r="Z36" s="19" t="s">
        <v>51</v>
      </c>
    </row>
    <row r="37" spans="1:26" ht="15.75" x14ac:dyDescent="0.25">
      <c r="B37" s="15">
        <v>1</v>
      </c>
      <c r="C37" s="14" t="str">
        <f>INDEX($B$21:$B$32,MATCH(SMALL($G$21:$G$32,B37),$G$21:$G$32,0))</f>
        <v>Midas</v>
      </c>
      <c r="D37" s="26">
        <f t="shared" ref="D37:D48" si="18">INDEX($C$21:$C$32,MATCH(SMALL($G$21:$G$32,B37),$G$21:$G$32,0))</f>
        <v>122</v>
      </c>
      <c r="E37" s="27">
        <f t="shared" ref="E37:E48" si="19">INDEX($E$21:$E$32,MATCH(SMALL($G$21:$G$32,B37),$G$21:$G$32,0))</f>
        <v>128</v>
      </c>
      <c r="F37" s="18">
        <f t="shared" ref="F37:F48" si="20">INDEX($H$21:$H$32,MATCH(SMALL($G$21:$G$32,B37),$G$21:$G$32,0))</f>
        <v>250</v>
      </c>
      <c r="G37" s="28">
        <f t="shared" ref="G37:G48" si="21">INDEX($D$21:$D$32,MATCH(SMALL($G$21:$G$32,B37),$G$21:$G$32,0))</f>
        <v>13.612</v>
      </c>
      <c r="H37" s="29">
        <f t="shared" ref="H37:H48" si="22">INDEX($F$21:$F$32,MATCH(SMALL($G$21:$G$32,B37),$G$21:$G$32,0))</f>
        <v>13.151999999999999</v>
      </c>
      <c r="K37" s="15">
        <v>1</v>
      </c>
      <c r="L37" s="14" t="str">
        <f>INDEX($K$21:$K$32,MATCH(SMALL($P$21:$P$32,K37),$P$21:$P$32,0))</f>
        <v>Philvit</v>
      </c>
      <c r="M37" s="26">
        <f t="shared" ref="M37:M48" si="23">INDEX($L$21:$L$32,MATCH(SMALL($P$21:$P$32,K37),$P$21:$P$32,0))</f>
        <v>109</v>
      </c>
      <c r="N37" s="27">
        <f t="shared" ref="N37:N48" si="24">INDEX($N$21:$N$32,MATCH(SMALL($P$21:$P$32,K37),$P$21:$P$32,0))</f>
        <v>122</v>
      </c>
      <c r="O37" s="18">
        <f t="shared" ref="O37:O48" si="25">INDEX($Q$21:$Q$32,MATCH(SMALL($P$21:$P$32,K37),$P$21:$P$32,0))</f>
        <v>231</v>
      </c>
      <c r="P37" s="84">
        <f t="shared" ref="P37:P48" si="26">INDEX($M$21:$M$32,MATCH(SMALL($P$21:$P$32,K37),$P$21:$P$32,0))</f>
        <v>13.942</v>
      </c>
      <c r="Q37" s="85">
        <f t="shared" ref="Q37:Q48" si="27">INDEX($O$21:$O$32,MATCH(SMALL($P$21:$P$32,K37),$P$21:$P$32,0))</f>
        <v>13.728</v>
      </c>
      <c r="T37" s="15">
        <v>1</v>
      </c>
      <c r="U37" s="32" t="e">
        <f>INDEX($T$21:$T$32,MATCH(SMALL($Y$21:$Y$32,T37),$Y$21:$Y$32,0))</f>
        <v>#N/A</v>
      </c>
      <c r="V37" s="26" t="e">
        <f t="shared" ref="V37:V48" si="28">INDEX($U$21:$U$32,MATCH(SMALL($Y$21:$Y$32,T37),$Y$21:$Y$32,0))</f>
        <v>#N/A</v>
      </c>
      <c r="W37" s="27" t="e">
        <f>INDEX($W$21:$W$32,MATCH(SMALL($Y$21:$Y$32,T37),$Y$21:$Y$32,0))</f>
        <v>#N/A</v>
      </c>
      <c r="X37" s="18" t="e">
        <f>INDEX( $Z$21:$Z$32,MATCH(SMALL($Y$21:$Y$32,T37),$Y$21:$Y$32,0))</f>
        <v>#N/A</v>
      </c>
      <c r="Y37" s="28" t="e">
        <f>INDEX($V$21:$V$32,MATCH(SMALL($Y$21:$Y$32,T37),$Y$21:$Y$32,0))</f>
        <v>#N/A</v>
      </c>
      <c r="Z37" s="30" t="e">
        <f>INDEX($X$21:$X$32,MATCH(SMALL($Y$21:$Y$32,T37),$Y$21:$Y$32,0))</f>
        <v>#N/A</v>
      </c>
    </row>
    <row r="38" spans="1:26" ht="15.75" x14ac:dyDescent="0.25">
      <c r="B38" s="15">
        <v>2</v>
      </c>
      <c r="C38" s="14" t="str">
        <f t="shared" ref="C38:C47" si="29">INDEX($B$21:$B$32,MATCH(SMALL($G$21:$G$32,B38),$G$21:$G$32,0))</f>
        <v>SSS</v>
      </c>
      <c r="D38" s="26">
        <f t="shared" si="18"/>
        <v>123</v>
      </c>
      <c r="E38" s="27">
        <f t="shared" si="19"/>
        <v>127</v>
      </c>
      <c r="F38" s="18">
        <f t="shared" si="20"/>
        <v>250</v>
      </c>
      <c r="G38" s="28">
        <f t="shared" si="21"/>
        <v>13.62</v>
      </c>
      <c r="H38" s="30">
        <f t="shared" si="22"/>
        <v>13.602</v>
      </c>
      <c r="K38" s="15">
        <v>2</v>
      </c>
      <c r="L38" s="14" t="str">
        <f t="shared" ref="L38:L43" si="30">INDEX($K$21:$K$32,MATCH(SMALL($P$21:$P$32,K38),$P$21:$P$32,0))</f>
        <v>Poussin</v>
      </c>
      <c r="M38" s="26">
        <f t="shared" si="23"/>
        <v>121</v>
      </c>
      <c r="N38" s="27">
        <f t="shared" si="24"/>
        <v>121</v>
      </c>
      <c r="O38" s="18">
        <f t="shared" si="25"/>
        <v>242</v>
      </c>
      <c r="P38" s="28">
        <f t="shared" si="26"/>
        <v>13.632</v>
      </c>
      <c r="Q38" s="85">
        <f t="shared" si="27"/>
        <v>13.723000000000001</v>
      </c>
      <c r="T38" s="15">
        <v>2</v>
      </c>
      <c r="U38" s="32" t="e">
        <f t="shared" ref="U38:U48" si="31">INDEX($T$21:$T$32,MATCH(SMALL($Y$21:$Y$32,T38),$Y$21:$Y$32,0))</f>
        <v>#N/A</v>
      </c>
      <c r="V38" s="26" t="e">
        <f t="shared" si="28"/>
        <v>#N/A</v>
      </c>
      <c r="W38" s="27" t="e">
        <f t="shared" ref="W38:W47" si="32">INDEX($W$21:$W$32,MATCH(SMALL($Y$21:$Y$32,T38),$Y$21:$Y$32,0))</f>
        <v>#N/A</v>
      </c>
      <c r="X38" s="18" t="e">
        <f t="shared" ref="X38:X47" si="33">INDEX( $Z$21:$Z$32,MATCH(SMALL($Y$21:$Y$32,T38),$Y$21:$Y$32,0))</f>
        <v>#N/A</v>
      </c>
      <c r="Y38" s="28" t="e">
        <f t="shared" ref="Y38:Y48" si="34">INDEX($V$21:$V$32,MATCH(SMALL($Y$21:$Y$32,T38),$Y$21:$Y$32,0))</f>
        <v>#N/A</v>
      </c>
      <c r="Z38" s="30" t="e">
        <f t="shared" ref="Z38:Z47" si="35">INDEX($X$21:$X$32,MATCH(SMALL($Y$21:$Y$32,T38),$Y$21:$Y$32,0))</f>
        <v>#N/A</v>
      </c>
    </row>
    <row r="39" spans="1:26" ht="15.75" x14ac:dyDescent="0.25">
      <c r="B39" s="15">
        <v>3</v>
      </c>
      <c r="C39" s="14" t="str">
        <f t="shared" si="29"/>
        <v>Jacques</v>
      </c>
      <c r="D39" s="26">
        <f t="shared" si="18"/>
        <v>122</v>
      </c>
      <c r="E39" s="27">
        <f t="shared" si="19"/>
        <v>127</v>
      </c>
      <c r="F39" s="18">
        <f t="shared" si="20"/>
        <v>249</v>
      </c>
      <c r="G39" s="28">
        <f t="shared" si="21"/>
        <v>13.754</v>
      </c>
      <c r="H39" s="30">
        <f t="shared" si="22"/>
        <v>13.6</v>
      </c>
      <c r="K39" s="15">
        <v>3</v>
      </c>
      <c r="L39" s="14" t="str">
        <f t="shared" si="30"/>
        <v>Mayeul</v>
      </c>
      <c r="M39" s="26">
        <f t="shared" si="23"/>
        <v>120</v>
      </c>
      <c r="N39" s="27">
        <f t="shared" si="24"/>
        <v>120</v>
      </c>
      <c r="O39" s="18">
        <f t="shared" si="25"/>
        <v>240</v>
      </c>
      <c r="P39" s="28">
        <f t="shared" si="26"/>
        <v>13.532</v>
      </c>
      <c r="Q39" s="31">
        <f t="shared" si="27"/>
        <v>13.432</v>
      </c>
      <c r="T39" s="15">
        <v>3</v>
      </c>
      <c r="U39" s="32" t="e">
        <f t="shared" si="31"/>
        <v>#N/A</v>
      </c>
      <c r="V39" s="26" t="e">
        <f t="shared" si="28"/>
        <v>#N/A</v>
      </c>
      <c r="W39" s="27" t="e">
        <f t="shared" si="32"/>
        <v>#N/A</v>
      </c>
      <c r="X39" s="18" t="e">
        <f t="shared" si="33"/>
        <v>#N/A</v>
      </c>
      <c r="Y39" s="28" t="e">
        <f t="shared" si="34"/>
        <v>#N/A</v>
      </c>
      <c r="Z39" s="30" t="e">
        <f t="shared" si="35"/>
        <v>#N/A</v>
      </c>
    </row>
    <row r="40" spans="1:26" ht="15.75" x14ac:dyDescent="0.25">
      <c r="B40" s="15">
        <v>4</v>
      </c>
      <c r="C40" s="14" t="str">
        <f t="shared" si="29"/>
        <v>Laminak</v>
      </c>
      <c r="D40" s="26">
        <f t="shared" si="18"/>
        <v>123</v>
      </c>
      <c r="E40" s="27">
        <f t="shared" si="19"/>
        <v>126</v>
      </c>
      <c r="F40" s="18">
        <f t="shared" si="20"/>
        <v>249</v>
      </c>
      <c r="G40" s="28">
        <f t="shared" si="21"/>
        <v>13.744</v>
      </c>
      <c r="H40" s="30">
        <f t="shared" si="22"/>
        <v>13.45</v>
      </c>
      <c r="K40" s="15">
        <v>4</v>
      </c>
      <c r="L40" s="14" t="str">
        <f t="shared" si="30"/>
        <v>Taras</v>
      </c>
      <c r="M40" s="26">
        <f t="shared" si="23"/>
        <v>107</v>
      </c>
      <c r="N40" s="27">
        <f t="shared" si="24"/>
        <v>119</v>
      </c>
      <c r="O40" s="18">
        <f t="shared" si="25"/>
        <v>226</v>
      </c>
      <c r="P40" s="28">
        <f t="shared" si="26"/>
        <v>13.881</v>
      </c>
      <c r="Q40" s="30">
        <f t="shared" si="27"/>
        <v>13.821999999999999</v>
      </c>
      <c r="T40" s="15">
        <v>4</v>
      </c>
      <c r="U40" s="32" t="e">
        <f t="shared" si="31"/>
        <v>#N/A</v>
      </c>
      <c r="V40" s="26" t="e">
        <f t="shared" si="28"/>
        <v>#N/A</v>
      </c>
      <c r="W40" s="27" t="e">
        <f t="shared" si="32"/>
        <v>#N/A</v>
      </c>
      <c r="X40" s="18" t="e">
        <f t="shared" si="33"/>
        <v>#N/A</v>
      </c>
      <c r="Y40" s="28" t="e">
        <f t="shared" si="34"/>
        <v>#N/A</v>
      </c>
      <c r="Z40" s="30" t="e">
        <f t="shared" si="35"/>
        <v>#N/A</v>
      </c>
    </row>
    <row r="41" spans="1:26" ht="15.75" x14ac:dyDescent="0.25">
      <c r="B41" s="15">
        <v>5</v>
      </c>
      <c r="C41" s="14" t="str">
        <f t="shared" si="29"/>
        <v>David</v>
      </c>
      <c r="D41" s="26">
        <f t="shared" si="18"/>
        <v>123</v>
      </c>
      <c r="E41" s="27">
        <f t="shared" si="19"/>
        <v>126</v>
      </c>
      <c r="F41" s="18">
        <f t="shared" si="20"/>
        <v>249</v>
      </c>
      <c r="G41" s="28">
        <f t="shared" si="21"/>
        <v>13.57</v>
      </c>
      <c r="H41" s="30">
        <f t="shared" si="22"/>
        <v>13.505000000000001</v>
      </c>
      <c r="K41" s="15">
        <v>5</v>
      </c>
      <c r="L41" s="14" t="str">
        <f t="shared" si="30"/>
        <v>Pierre</v>
      </c>
      <c r="M41" s="26">
        <f t="shared" si="23"/>
        <v>115</v>
      </c>
      <c r="N41" s="27">
        <f t="shared" si="24"/>
        <v>117</v>
      </c>
      <c r="O41" s="18">
        <f t="shared" si="25"/>
        <v>232</v>
      </c>
      <c r="P41" s="28">
        <f t="shared" si="26"/>
        <v>14.404</v>
      </c>
      <c r="Q41" s="30">
        <f t="shared" si="27"/>
        <v>14.164</v>
      </c>
      <c r="T41" s="15">
        <v>5</v>
      </c>
      <c r="U41" s="32" t="e">
        <f t="shared" si="31"/>
        <v>#N/A</v>
      </c>
      <c r="V41" s="26" t="e">
        <f t="shared" si="28"/>
        <v>#N/A</v>
      </c>
      <c r="W41" s="27" t="e">
        <f t="shared" si="32"/>
        <v>#N/A</v>
      </c>
      <c r="X41" s="18" t="e">
        <f t="shared" si="33"/>
        <v>#N/A</v>
      </c>
      <c r="Y41" s="28" t="e">
        <f t="shared" si="34"/>
        <v>#N/A</v>
      </c>
      <c r="Z41" s="30" t="e">
        <f t="shared" si="35"/>
        <v>#N/A</v>
      </c>
    </row>
    <row r="42" spans="1:26" ht="15.75" x14ac:dyDescent="0.25">
      <c r="B42" s="15">
        <v>6</v>
      </c>
      <c r="C42" s="14" t="str">
        <f t="shared" si="29"/>
        <v>Roc</v>
      </c>
      <c r="D42" s="26">
        <f t="shared" si="18"/>
        <v>125</v>
      </c>
      <c r="E42" s="27">
        <f t="shared" si="19"/>
        <v>124</v>
      </c>
      <c r="F42" s="18">
        <f t="shared" si="20"/>
        <v>249</v>
      </c>
      <c r="G42" s="84">
        <f t="shared" si="21"/>
        <v>13.712</v>
      </c>
      <c r="H42" s="30">
        <f t="shared" si="22"/>
        <v>13.694000000000001</v>
      </c>
      <c r="K42" s="15">
        <v>6</v>
      </c>
      <c r="L42" s="14" t="str">
        <f t="shared" si="30"/>
        <v>Kali</v>
      </c>
      <c r="M42" s="26">
        <f t="shared" si="23"/>
        <v>113</v>
      </c>
      <c r="N42" s="27">
        <f t="shared" si="24"/>
        <v>116</v>
      </c>
      <c r="O42" s="18">
        <f t="shared" si="25"/>
        <v>229</v>
      </c>
      <c r="P42" s="28">
        <f t="shared" si="26"/>
        <v>14.134</v>
      </c>
      <c r="Q42" s="30">
        <f t="shared" si="27"/>
        <v>13.962</v>
      </c>
      <c r="T42" s="15">
        <v>6</v>
      </c>
      <c r="U42" s="32" t="e">
        <f t="shared" si="31"/>
        <v>#N/A</v>
      </c>
      <c r="V42" s="26" t="e">
        <f t="shared" si="28"/>
        <v>#N/A</v>
      </c>
      <c r="W42" s="27" t="e">
        <f t="shared" si="32"/>
        <v>#N/A</v>
      </c>
      <c r="X42" s="18" t="e">
        <f t="shared" si="33"/>
        <v>#N/A</v>
      </c>
      <c r="Y42" s="28" t="e">
        <f t="shared" si="34"/>
        <v>#N/A</v>
      </c>
      <c r="Z42" s="30" t="e">
        <f t="shared" si="35"/>
        <v>#N/A</v>
      </c>
    </row>
    <row r="43" spans="1:26" ht="15.75" x14ac:dyDescent="0.25">
      <c r="B43" s="15">
        <v>7</v>
      </c>
      <c r="C43" s="14" t="str">
        <f t="shared" si="29"/>
        <v>Enzo</v>
      </c>
      <c r="D43" s="26">
        <f t="shared" si="18"/>
        <v>125</v>
      </c>
      <c r="E43" s="27">
        <f t="shared" si="19"/>
        <v>124</v>
      </c>
      <c r="F43" s="18">
        <f t="shared" si="20"/>
        <v>249</v>
      </c>
      <c r="G43" s="28">
        <f t="shared" si="21"/>
        <v>13.472</v>
      </c>
      <c r="H43" s="85">
        <f t="shared" si="22"/>
        <v>13.182</v>
      </c>
      <c r="K43" s="15">
        <v>7</v>
      </c>
      <c r="L43" s="14" t="str">
        <f t="shared" si="30"/>
        <v>Bibi</v>
      </c>
      <c r="M43" s="26">
        <f t="shared" si="23"/>
        <v>104</v>
      </c>
      <c r="N43" s="27">
        <f t="shared" si="24"/>
        <v>110</v>
      </c>
      <c r="O43" s="18">
        <f t="shared" si="25"/>
        <v>214</v>
      </c>
      <c r="P43" s="28">
        <f t="shared" si="26"/>
        <v>13.87</v>
      </c>
      <c r="Q43" s="30">
        <f t="shared" si="27"/>
        <v>13.785</v>
      </c>
      <c r="T43" s="15">
        <v>7</v>
      </c>
      <c r="U43" s="32" t="e">
        <f t="shared" si="31"/>
        <v>#N/A</v>
      </c>
      <c r="V43" s="26" t="e">
        <f t="shared" si="28"/>
        <v>#N/A</v>
      </c>
      <c r="W43" s="27" t="e">
        <f t="shared" si="32"/>
        <v>#N/A</v>
      </c>
      <c r="X43" s="18" t="e">
        <f t="shared" si="33"/>
        <v>#N/A</v>
      </c>
      <c r="Y43" s="28" t="e">
        <f t="shared" si="34"/>
        <v>#N/A</v>
      </c>
      <c r="Z43" s="30" t="e">
        <f t="shared" si="35"/>
        <v>#N/A</v>
      </c>
    </row>
    <row r="44" spans="1:26" ht="15.75" x14ac:dyDescent="0.25">
      <c r="B44" s="15">
        <v>8</v>
      </c>
      <c r="C44" s="14" t="str">
        <f t="shared" si="29"/>
        <v>Boombastic</v>
      </c>
      <c r="D44" s="26">
        <f t="shared" si="18"/>
        <v>123</v>
      </c>
      <c r="E44" s="27">
        <f t="shared" si="19"/>
        <v>123</v>
      </c>
      <c r="F44" s="18">
        <f t="shared" si="20"/>
        <v>246</v>
      </c>
      <c r="G44" s="28">
        <f t="shared" si="21"/>
        <v>13.71</v>
      </c>
      <c r="H44" s="30">
        <f t="shared" si="22"/>
        <v>13.7</v>
      </c>
      <c r="K44" s="15">
        <v>8</v>
      </c>
      <c r="L44" s="14" t="str">
        <f t="shared" ref="L44:L48" si="36">INDEX($K$21:$K$32,MATCH(SMALL($P$21:$P$32,K44),$P$21:$P$32,0))</f>
        <v>Yves</v>
      </c>
      <c r="M44" s="26">
        <f t="shared" si="23"/>
        <v>102</v>
      </c>
      <c r="N44" s="27">
        <f t="shared" si="24"/>
        <v>104</v>
      </c>
      <c r="O44" s="18">
        <f t="shared" si="25"/>
        <v>206</v>
      </c>
      <c r="P44" s="28">
        <f t="shared" si="26"/>
        <v>15.432</v>
      </c>
      <c r="Q44" s="30">
        <f t="shared" si="27"/>
        <v>15.164</v>
      </c>
      <c r="T44" s="15">
        <v>8</v>
      </c>
      <c r="U44" s="32" t="e">
        <f t="shared" si="31"/>
        <v>#N/A</v>
      </c>
      <c r="V44" s="26" t="e">
        <f t="shared" si="28"/>
        <v>#N/A</v>
      </c>
      <c r="W44" s="27" t="e">
        <f t="shared" si="32"/>
        <v>#N/A</v>
      </c>
      <c r="X44" s="18" t="e">
        <f t="shared" si="33"/>
        <v>#N/A</v>
      </c>
      <c r="Y44" s="28" t="e">
        <f t="shared" si="34"/>
        <v>#N/A</v>
      </c>
      <c r="Z44" s="30" t="e">
        <f t="shared" si="35"/>
        <v>#N/A</v>
      </c>
    </row>
    <row r="45" spans="1:26" ht="15.75" x14ac:dyDescent="0.25">
      <c r="B45" s="15">
        <v>9</v>
      </c>
      <c r="C45" s="14" t="str">
        <f>INDEX($B$21:$B$32,MATCH(SMALL($G$21:$G$32,B45),$G$21:$G$32,0))</f>
        <v>Cloclo</v>
      </c>
      <c r="D45" s="26">
        <f t="shared" si="18"/>
        <v>121</v>
      </c>
      <c r="E45" s="27">
        <f t="shared" si="19"/>
        <v>122</v>
      </c>
      <c r="F45" s="18">
        <f t="shared" si="20"/>
        <v>243</v>
      </c>
      <c r="G45" s="28">
        <f t="shared" si="21"/>
        <v>13.874000000000001</v>
      </c>
      <c r="H45" s="30">
        <f t="shared" si="22"/>
        <v>13.89</v>
      </c>
      <c r="K45" s="15">
        <v>9</v>
      </c>
      <c r="L45" s="14" t="str">
        <f t="shared" si="36"/>
        <v>VetteOne</v>
      </c>
      <c r="M45" s="26">
        <f t="shared" si="23"/>
        <v>116</v>
      </c>
      <c r="N45" s="27">
        <f t="shared" si="24"/>
        <v>102</v>
      </c>
      <c r="O45" s="18">
        <f t="shared" si="25"/>
        <v>218</v>
      </c>
      <c r="P45" s="28">
        <f t="shared" si="26"/>
        <v>14.182</v>
      </c>
      <c r="Q45" s="30">
        <f t="shared" si="27"/>
        <v>14.183</v>
      </c>
      <c r="T45" s="15">
        <v>9</v>
      </c>
      <c r="U45" s="32" t="e">
        <f t="shared" si="31"/>
        <v>#N/A</v>
      </c>
      <c r="V45" s="26" t="e">
        <f t="shared" si="28"/>
        <v>#N/A</v>
      </c>
      <c r="W45" s="27" t="e">
        <f t="shared" si="32"/>
        <v>#N/A</v>
      </c>
      <c r="X45" s="18" t="e">
        <f t="shared" si="33"/>
        <v>#N/A</v>
      </c>
      <c r="Y45" s="28" t="e">
        <f t="shared" si="34"/>
        <v>#N/A</v>
      </c>
      <c r="Z45" s="30" t="e">
        <f t="shared" si="35"/>
        <v>#N/A</v>
      </c>
    </row>
    <row r="46" spans="1:26" ht="15.75" x14ac:dyDescent="0.25">
      <c r="B46" s="15">
        <v>10</v>
      </c>
      <c r="C46" s="14" t="str">
        <f t="shared" si="29"/>
        <v>Macadam</v>
      </c>
      <c r="D46" s="26">
        <f t="shared" si="18"/>
        <v>121</v>
      </c>
      <c r="E46" s="27">
        <f t="shared" si="19"/>
        <v>121</v>
      </c>
      <c r="F46" s="18">
        <f t="shared" si="20"/>
        <v>242</v>
      </c>
      <c r="G46" s="28">
        <f t="shared" si="21"/>
        <v>13.992000000000001</v>
      </c>
      <c r="H46" s="30">
        <f t="shared" si="22"/>
        <v>13.9781</v>
      </c>
      <c r="K46" s="15">
        <v>10</v>
      </c>
      <c r="L46" s="14" t="str">
        <f t="shared" si="36"/>
        <v>Guytoo</v>
      </c>
      <c r="M46" s="26">
        <f t="shared" si="23"/>
        <v>89</v>
      </c>
      <c r="N46" s="27">
        <f t="shared" si="24"/>
        <v>101</v>
      </c>
      <c r="O46" s="18">
        <f t="shared" si="25"/>
        <v>190</v>
      </c>
      <c r="P46" s="28">
        <f t="shared" si="26"/>
        <v>15.382</v>
      </c>
      <c r="Q46" s="30">
        <f t="shared" si="27"/>
        <v>15.101000000000001</v>
      </c>
      <c r="T46" s="15">
        <v>10</v>
      </c>
      <c r="U46" s="32" t="e">
        <f t="shared" si="31"/>
        <v>#N/A</v>
      </c>
      <c r="V46" s="26" t="e">
        <f t="shared" si="28"/>
        <v>#N/A</v>
      </c>
      <c r="W46" s="27" t="e">
        <f t="shared" si="32"/>
        <v>#N/A</v>
      </c>
      <c r="X46" s="18" t="e">
        <f t="shared" si="33"/>
        <v>#N/A</v>
      </c>
      <c r="Y46" s="28" t="e">
        <f t="shared" si="34"/>
        <v>#N/A</v>
      </c>
      <c r="Z46" s="30" t="e">
        <f t="shared" si="35"/>
        <v>#N/A</v>
      </c>
    </row>
    <row r="47" spans="1:26" ht="15.75" x14ac:dyDescent="0.25">
      <c r="B47" s="15">
        <v>11</v>
      </c>
      <c r="C47" s="14" t="str">
        <f t="shared" si="29"/>
        <v>Gravillon</v>
      </c>
      <c r="D47" s="26">
        <f t="shared" si="18"/>
        <v>122</v>
      </c>
      <c r="E47" s="27">
        <f t="shared" si="19"/>
        <v>121</v>
      </c>
      <c r="F47" s="18">
        <f t="shared" si="20"/>
        <v>243</v>
      </c>
      <c r="G47" s="28">
        <f t="shared" si="21"/>
        <v>13.701000000000001</v>
      </c>
      <c r="H47" s="30">
        <f t="shared" si="22"/>
        <v>13.552</v>
      </c>
      <c r="K47" s="15">
        <v>11</v>
      </c>
      <c r="L47" s="14" t="e">
        <f t="shared" si="36"/>
        <v>#NUM!</v>
      </c>
      <c r="M47" s="26" t="e">
        <f t="shared" si="23"/>
        <v>#NUM!</v>
      </c>
      <c r="N47" s="27" t="e">
        <f t="shared" si="24"/>
        <v>#NUM!</v>
      </c>
      <c r="O47" s="18" t="e">
        <f t="shared" si="25"/>
        <v>#NUM!</v>
      </c>
      <c r="P47" s="28" t="e">
        <f t="shared" si="26"/>
        <v>#NUM!</v>
      </c>
      <c r="Q47" s="30" t="e">
        <f t="shared" si="27"/>
        <v>#NUM!</v>
      </c>
      <c r="T47" s="15">
        <v>11</v>
      </c>
      <c r="U47" s="32" t="e">
        <f t="shared" si="31"/>
        <v>#N/A</v>
      </c>
      <c r="V47" s="26" t="e">
        <f t="shared" si="28"/>
        <v>#N/A</v>
      </c>
      <c r="W47" s="27" t="e">
        <f t="shared" si="32"/>
        <v>#N/A</v>
      </c>
      <c r="X47" s="18" t="e">
        <f t="shared" si="33"/>
        <v>#N/A</v>
      </c>
      <c r="Y47" s="28" t="e">
        <f t="shared" si="34"/>
        <v>#N/A</v>
      </c>
      <c r="Z47" s="30" t="e">
        <f t="shared" si="35"/>
        <v>#N/A</v>
      </c>
    </row>
    <row r="48" spans="1:26" ht="15.75" x14ac:dyDescent="0.25">
      <c r="B48" s="15">
        <v>12</v>
      </c>
      <c r="C48" s="14" t="e">
        <f>INDEX($B$21:$B$32,MATCH(SMALL($G$21:$G$32,B48),$G$21:$G$32,0))</f>
        <v>#NUM!</v>
      </c>
      <c r="D48" s="26" t="e">
        <f t="shared" si="18"/>
        <v>#NUM!</v>
      </c>
      <c r="E48" s="27" t="e">
        <f t="shared" si="19"/>
        <v>#NUM!</v>
      </c>
      <c r="F48" s="18" t="e">
        <f t="shared" si="20"/>
        <v>#NUM!</v>
      </c>
      <c r="G48" s="28" t="e">
        <f t="shared" si="21"/>
        <v>#NUM!</v>
      </c>
      <c r="H48" s="30" t="e">
        <f t="shared" si="22"/>
        <v>#NUM!</v>
      </c>
      <c r="K48" s="15">
        <v>12</v>
      </c>
      <c r="L48" s="14" t="e">
        <f t="shared" si="36"/>
        <v>#NUM!</v>
      </c>
      <c r="M48" s="26" t="e">
        <f t="shared" si="23"/>
        <v>#NUM!</v>
      </c>
      <c r="N48" s="27" t="e">
        <f t="shared" si="24"/>
        <v>#NUM!</v>
      </c>
      <c r="O48" s="18" t="e">
        <f t="shared" si="25"/>
        <v>#NUM!</v>
      </c>
      <c r="P48" s="28" t="e">
        <f t="shared" si="26"/>
        <v>#NUM!</v>
      </c>
      <c r="Q48" s="30" t="e">
        <f t="shared" si="27"/>
        <v>#NUM!</v>
      </c>
      <c r="T48" s="15">
        <v>12</v>
      </c>
      <c r="U48" s="32" t="e">
        <f t="shared" si="31"/>
        <v>#N/A</v>
      </c>
      <c r="V48" s="26" t="e">
        <f t="shared" si="28"/>
        <v>#N/A</v>
      </c>
      <c r="W48" s="27" t="e">
        <f>INDEX($W$21:$W$32,MATCH(SMALL($Y$21:$Y$32,T48),$Y$21:$Y$32,0))</f>
        <v>#N/A</v>
      </c>
      <c r="X48" s="18" t="e">
        <f>INDEX( $Z$21:$Z$32,MATCH(SMALL($Y$21:$Y$32,T48),$Y$21:$Y$32,0))</f>
        <v>#N/A</v>
      </c>
      <c r="Y48" s="28" t="e">
        <f t="shared" si="34"/>
        <v>#N/A</v>
      </c>
      <c r="Z48" s="30" t="e">
        <f>INDEX($X$21:$X$32,MATCH(SMALL($Y$21:$Y$32,T48),$Y$21:$Y$32,0))</f>
        <v>#N/A</v>
      </c>
    </row>
    <row r="49" spans="2:17" ht="15.75" thickBot="1" x14ac:dyDescent="0.3"/>
    <row r="50" spans="2:17" ht="21.75" thickBot="1" x14ac:dyDescent="0.3">
      <c r="E50" s="53" t="s">
        <v>43</v>
      </c>
      <c r="F50" s="96" t="s">
        <v>44</v>
      </c>
      <c r="G50" s="96"/>
      <c r="H50" s="97"/>
      <c r="K50" s="98" t="s">
        <v>66</v>
      </c>
      <c r="L50" s="99"/>
      <c r="M50" s="99"/>
      <c r="N50" s="99"/>
      <c r="O50" s="99"/>
      <c r="P50" s="99"/>
      <c r="Q50" s="100"/>
    </row>
    <row r="51" spans="2:17" ht="30.75" thickBot="1" x14ac:dyDescent="0.3">
      <c r="B51" s="101" t="s">
        <v>41</v>
      </c>
      <c r="C51" s="102"/>
      <c r="D51" s="103"/>
      <c r="E51" s="54">
        <v>13.151999999999999</v>
      </c>
      <c r="F51" s="94" t="s">
        <v>6</v>
      </c>
      <c r="G51" s="94"/>
      <c r="H51" s="95"/>
      <c r="K51" s="41" t="s">
        <v>34</v>
      </c>
      <c r="L51" s="33" t="s">
        <v>26</v>
      </c>
      <c r="M51" s="34" t="s">
        <v>37</v>
      </c>
      <c r="N51" s="35" t="s">
        <v>35</v>
      </c>
      <c r="O51" s="33" t="s">
        <v>36</v>
      </c>
      <c r="P51" s="34" t="s">
        <v>50</v>
      </c>
      <c r="Q51" s="42" t="s">
        <v>51</v>
      </c>
    </row>
    <row r="52" spans="2:17" ht="15.75" x14ac:dyDescent="0.25">
      <c r="K52" s="43">
        <v>1</v>
      </c>
      <c r="L52" s="36" t="str">
        <f>C37</f>
        <v>Midas</v>
      </c>
      <c r="M52" s="37">
        <f>D37</f>
        <v>122</v>
      </c>
      <c r="N52" s="38">
        <f>E37</f>
        <v>128</v>
      </c>
      <c r="O52" s="39">
        <f>M52+N52</f>
        <v>250</v>
      </c>
      <c r="P52" s="40">
        <f>G37</f>
        <v>13.612</v>
      </c>
      <c r="Q52" s="52">
        <f>H37</f>
        <v>13.151999999999999</v>
      </c>
    </row>
    <row r="53" spans="2:17" ht="15.75" x14ac:dyDescent="0.25">
      <c r="K53" s="43">
        <v>2</v>
      </c>
      <c r="L53" s="36" t="str">
        <f t="shared" ref="L53:L62" si="37">C38</f>
        <v>SSS</v>
      </c>
      <c r="M53" s="37">
        <f t="shared" ref="M53:M62" si="38">D38</f>
        <v>123</v>
      </c>
      <c r="N53" s="38">
        <f t="shared" ref="N53:N62" si="39">E38</f>
        <v>127</v>
      </c>
      <c r="O53" s="39">
        <f t="shared" ref="O53:O81" si="40">M53+N53</f>
        <v>250</v>
      </c>
      <c r="P53" s="40">
        <f t="shared" ref="P53:P62" si="41">G38</f>
        <v>13.62</v>
      </c>
      <c r="Q53" s="86">
        <f t="shared" ref="Q53:Q62" si="42">H38</f>
        <v>13.602</v>
      </c>
    </row>
    <row r="54" spans="2:17" ht="15.75" x14ac:dyDescent="0.25">
      <c r="K54" s="43">
        <v>3</v>
      </c>
      <c r="L54" s="36" t="str">
        <f t="shared" si="37"/>
        <v>Jacques</v>
      </c>
      <c r="M54" s="37">
        <f t="shared" si="38"/>
        <v>122</v>
      </c>
      <c r="N54" s="38">
        <f t="shared" si="39"/>
        <v>127</v>
      </c>
      <c r="O54" s="39">
        <f t="shared" si="40"/>
        <v>249</v>
      </c>
      <c r="P54" s="40">
        <f t="shared" si="41"/>
        <v>13.754</v>
      </c>
      <c r="Q54" s="86">
        <f t="shared" si="42"/>
        <v>13.6</v>
      </c>
    </row>
    <row r="55" spans="2:17" ht="15.75" x14ac:dyDescent="0.25">
      <c r="K55" s="43">
        <v>4</v>
      </c>
      <c r="L55" s="36" t="str">
        <f t="shared" si="37"/>
        <v>Laminak</v>
      </c>
      <c r="M55" s="37">
        <f t="shared" si="38"/>
        <v>123</v>
      </c>
      <c r="N55" s="38">
        <f t="shared" si="39"/>
        <v>126</v>
      </c>
      <c r="O55" s="39">
        <f t="shared" si="40"/>
        <v>249</v>
      </c>
      <c r="P55" s="40">
        <f t="shared" si="41"/>
        <v>13.744</v>
      </c>
      <c r="Q55" s="86">
        <f t="shared" si="42"/>
        <v>13.45</v>
      </c>
    </row>
    <row r="56" spans="2:17" ht="15.75" x14ac:dyDescent="0.25">
      <c r="K56" s="43">
        <v>5</v>
      </c>
      <c r="L56" s="36" t="str">
        <f t="shared" si="37"/>
        <v>David</v>
      </c>
      <c r="M56" s="37">
        <f t="shared" si="38"/>
        <v>123</v>
      </c>
      <c r="N56" s="38">
        <f t="shared" si="39"/>
        <v>126</v>
      </c>
      <c r="O56" s="39">
        <f t="shared" si="40"/>
        <v>249</v>
      </c>
      <c r="P56" s="40">
        <f t="shared" si="41"/>
        <v>13.57</v>
      </c>
      <c r="Q56" s="86">
        <f t="shared" si="42"/>
        <v>13.505000000000001</v>
      </c>
    </row>
    <row r="57" spans="2:17" ht="15.75" x14ac:dyDescent="0.25">
      <c r="K57" s="43">
        <v>6</v>
      </c>
      <c r="L57" s="36" t="str">
        <f t="shared" si="37"/>
        <v>Roc</v>
      </c>
      <c r="M57" s="37">
        <f t="shared" si="38"/>
        <v>125</v>
      </c>
      <c r="N57" s="38">
        <f t="shared" si="39"/>
        <v>124</v>
      </c>
      <c r="O57" s="39">
        <f t="shared" si="40"/>
        <v>249</v>
      </c>
      <c r="P57" s="40">
        <f t="shared" si="41"/>
        <v>13.712</v>
      </c>
      <c r="Q57" s="86">
        <f t="shared" si="42"/>
        <v>13.694000000000001</v>
      </c>
    </row>
    <row r="58" spans="2:17" ht="15.75" x14ac:dyDescent="0.25">
      <c r="K58" s="43">
        <v>7</v>
      </c>
      <c r="L58" s="36" t="str">
        <f t="shared" si="37"/>
        <v>Enzo</v>
      </c>
      <c r="M58" s="37">
        <f t="shared" si="38"/>
        <v>125</v>
      </c>
      <c r="N58" s="38">
        <f t="shared" si="39"/>
        <v>124</v>
      </c>
      <c r="O58" s="39">
        <f t="shared" si="40"/>
        <v>249</v>
      </c>
      <c r="P58" s="40">
        <f t="shared" si="41"/>
        <v>13.472</v>
      </c>
      <c r="Q58" s="86">
        <f t="shared" si="42"/>
        <v>13.182</v>
      </c>
    </row>
    <row r="59" spans="2:17" ht="15.75" x14ac:dyDescent="0.25">
      <c r="K59" s="43">
        <v>8</v>
      </c>
      <c r="L59" s="36" t="str">
        <f t="shared" si="37"/>
        <v>Boombastic</v>
      </c>
      <c r="M59" s="37">
        <f t="shared" si="38"/>
        <v>123</v>
      </c>
      <c r="N59" s="38">
        <f t="shared" si="39"/>
        <v>123</v>
      </c>
      <c r="O59" s="39">
        <f t="shared" si="40"/>
        <v>246</v>
      </c>
      <c r="P59" s="40">
        <f t="shared" si="41"/>
        <v>13.71</v>
      </c>
      <c r="Q59" s="86">
        <f t="shared" si="42"/>
        <v>13.7</v>
      </c>
    </row>
    <row r="60" spans="2:17" ht="15.75" x14ac:dyDescent="0.25">
      <c r="K60" s="43">
        <v>9</v>
      </c>
      <c r="L60" s="36" t="str">
        <f t="shared" si="37"/>
        <v>Cloclo</v>
      </c>
      <c r="M60" s="37">
        <f t="shared" si="38"/>
        <v>121</v>
      </c>
      <c r="N60" s="38">
        <f t="shared" si="39"/>
        <v>122</v>
      </c>
      <c r="O60" s="39">
        <f t="shared" ref="O60:O64" si="43">M60+N60</f>
        <v>243</v>
      </c>
      <c r="P60" s="40">
        <f t="shared" si="41"/>
        <v>13.874000000000001</v>
      </c>
      <c r="Q60" s="86">
        <f t="shared" si="42"/>
        <v>13.89</v>
      </c>
    </row>
    <row r="61" spans="2:17" ht="15.75" x14ac:dyDescent="0.25">
      <c r="K61" s="43">
        <v>10</v>
      </c>
      <c r="L61" s="36" t="str">
        <f t="shared" si="37"/>
        <v>Macadam</v>
      </c>
      <c r="M61" s="37">
        <f t="shared" si="38"/>
        <v>121</v>
      </c>
      <c r="N61" s="38">
        <f t="shared" si="39"/>
        <v>121</v>
      </c>
      <c r="O61" s="39">
        <f t="shared" si="43"/>
        <v>242</v>
      </c>
      <c r="P61" s="40">
        <f t="shared" si="41"/>
        <v>13.992000000000001</v>
      </c>
      <c r="Q61" s="86">
        <f t="shared" si="42"/>
        <v>13.9781</v>
      </c>
    </row>
    <row r="62" spans="2:17" ht="15.75" x14ac:dyDescent="0.25">
      <c r="K62" s="43">
        <v>11</v>
      </c>
      <c r="L62" s="36" t="str">
        <f t="shared" si="37"/>
        <v>Gravillon</v>
      </c>
      <c r="M62" s="37">
        <f t="shared" si="38"/>
        <v>122</v>
      </c>
      <c r="N62" s="38">
        <f t="shared" si="39"/>
        <v>121</v>
      </c>
      <c r="O62" s="39">
        <f t="shared" si="43"/>
        <v>243</v>
      </c>
      <c r="P62" s="40">
        <f t="shared" si="41"/>
        <v>13.701000000000001</v>
      </c>
      <c r="Q62" s="86">
        <f t="shared" si="42"/>
        <v>13.552</v>
      </c>
    </row>
    <row r="63" spans="2:17" ht="15.75" x14ac:dyDescent="0.25">
      <c r="K63" s="43">
        <v>12</v>
      </c>
      <c r="L63" s="36" t="str">
        <f>L37</f>
        <v>Philvit</v>
      </c>
      <c r="M63" s="37">
        <f>M37</f>
        <v>109</v>
      </c>
      <c r="N63" s="38">
        <f>N37</f>
        <v>122</v>
      </c>
      <c r="O63" s="39">
        <f t="shared" si="43"/>
        <v>231</v>
      </c>
      <c r="P63" s="40">
        <f>P37</f>
        <v>13.942</v>
      </c>
      <c r="Q63" s="44">
        <f>Q37</f>
        <v>13.728</v>
      </c>
    </row>
    <row r="64" spans="2:17" ht="15.75" x14ac:dyDescent="0.25">
      <c r="K64" s="43">
        <v>13</v>
      </c>
      <c r="L64" s="36" t="str">
        <f t="shared" ref="L64:N72" si="44">L38</f>
        <v>Poussin</v>
      </c>
      <c r="M64" s="37">
        <f t="shared" si="44"/>
        <v>121</v>
      </c>
      <c r="N64" s="38">
        <f t="shared" si="44"/>
        <v>121</v>
      </c>
      <c r="O64" s="39">
        <f t="shared" si="43"/>
        <v>242</v>
      </c>
      <c r="P64" s="40">
        <f t="shared" ref="P64:Q72" si="45">P38</f>
        <v>13.632</v>
      </c>
      <c r="Q64" s="44">
        <f t="shared" si="45"/>
        <v>13.723000000000001</v>
      </c>
    </row>
    <row r="65" spans="11:17" ht="15.75" x14ac:dyDescent="0.25">
      <c r="K65" s="43">
        <v>14</v>
      </c>
      <c r="L65" s="36" t="str">
        <f t="shared" si="44"/>
        <v>Mayeul</v>
      </c>
      <c r="M65" s="37">
        <f t="shared" si="44"/>
        <v>120</v>
      </c>
      <c r="N65" s="38">
        <f t="shared" si="44"/>
        <v>120</v>
      </c>
      <c r="O65" s="39">
        <f t="shared" ref="O65" si="46">M65+N65</f>
        <v>240</v>
      </c>
      <c r="P65" s="40">
        <f t="shared" si="45"/>
        <v>13.532</v>
      </c>
      <c r="Q65" s="44">
        <f t="shared" si="45"/>
        <v>13.432</v>
      </c>
    </row>
    <row r="66" spans="11:17" ht="15.75" x14ac:dyDescent="0.25">
      <c r="K66" s="43">
        <v>15</v>
      </c>
      <c r="L66" s="36" t="str">
        <f t="shared" si="44"/>
        <v>Taras</v>
      </c>
      <c r="M66" s="37">
        <f t="shared" si="44"/>
        <v>107</v>
      </c>
      <c r="N66" s="38">
        <f t="shared" si="44"/>
        <v>119</v>
      </c>
      <c r="O66" s="39">
        <f t="shared" si="40"/>
        <v>226</v>
      </c>
      <c r="P66" s="40">
        <f t="shared" si="45"/>
        <v>13.881</v>
      </c>
      <c r="Q66" s="44">
        <f t="shared" si="45"/>
        <v>13.821999999999999</v>
      </c>
    </row>
    <row r="67" spans="11:17" ht="15.75" x14ac:dyDescent="0.25">
      <c r="K67" s="43">
        <v>16</v>
      </c>
      <c r="L67" s="36" t="str">
        <f t="shared" si="44"/>
        <v>Pierre</v>
      </c>
      <c r="M67" s="37">
        <f t="shared" si="44"/>
        <v>115</v>
      </c>
      <c r="N67" s="38">
        <f t="shared" si="44"/>
        <v>117</v>
      </c>
      <c r="O67" s="39">
        <f t="shared" si="40"/>
        <v>232</v>
      </c>
      <c r="P67" s="40">
        <f t="shared" si="45"/>
        <v>14.404</v>
      </c>
      <c r="Q67" s="44">
        <f t="shared" si="45"/>
        <v>14.164</v>
      </c>
    </row>
    <row r="68" spans="11:17" ht="15.75" x14ac:dyDescent="0.25">
      <c r="K68" s="43">
        <v>17</v>
      </c>
      <c r="L68" s="36" t="str">
        <f t="shared" si="44"/>
        <v>Kali</v>
      </c>
      <c r="M68" s="37">
        <f t="shared" si="44"/>
        <v>113</v>
      </c>
      <c r="N68" s="38">
        <f t="shared" si="44"/>
        <v>116</v>
      </c>
      <c r="O68" s="39">
        <f t="shared" si="40"/>
        <v>229</v>
      </c>
      <c r="P68" s="40">
        <f t="shared" si="45"/>
        <v>14.134</v>
      </c>
      <c r="Q68" s="44">
        <f t="shared" si="45"/>
        <v>13.962</v>
      </c>
    </row>
    <row r="69" spans="11:17" ht="15.75" x14ac:dyDescent="0.25">
      <c r="K69" s="43">
        <v>18</v>
      </c>
      <c r="L69" s="36" t="str">
        <f t="shared" si="44"/>
        <v>Bibi</v>
      </c>
      <c r="M69" s="37">
        <f t="shared" si="44"/>
        <v>104</v>
      </c>
      <c r="N69" s="38">
        <f t="shared" si="44"/>
        <v>110</v>
      </c>
      <c r="O69" s="39">
        <f t="shared" si="40"/>
        <v>214</v>
      </c>
      <c r="P69" s="40">
        <f t="shared" si="45"/>
        <v>13.87</v>
      </c>
      <c r="Q69" s="44">
        <f t="shared" si="45"/>
        <v>13.785</v>
      </c>
    </row>
    <row r="70" spans="11:17" ht="15.75" x14ac:dyDescent="0.25">
      <c r="K70" s="43">
        <v>19</v>
      </c>
      <c r="L70" s="36" t="str">
        <f t="shared" si="44"/>
        <v>Yves</v>
      </c>
      <c r="M70" s="37">
        <f t="shared" si="44"/>
        <v>102</v>
      </c>
      <c r="N70" s="38">
        <f t="shared" si="44"/>
        <v>104</v>
      </c>
      <c r="O70" s="39">
        <f t="shared" si="40"/>
        <v>206</v>
      </c>
      <c r="P70" s="40">
        <f t="shared" si="45"/>
        <v>15.432</v>
      </c>
      <c r="Q70" s="44">
        <f t="shared" si="45"/>
        <v>15.164</v>
      </c>
    </row>
    <row r="71" spans="11:17" ht="15.75" x14ac:dyDescent="0.25">
      <c r="K71" s="43">
        <v>20</v>
      </c>
      <c r="L71" s="36" t="str">
        <f t="shared" si="44"/>
        <v>VetteOne</v>
      </c>
      <c r="M71" s="37">
        <f t="shared" si="44"/>
        <v>116</v>
      </c>
      <c r="N71" s="38">
        <f t="shared" si="44"/>
        <v>102</v>
      </c>
      <c r="O71" s="39">
        <f t="shared" si="40"/>
        <v>218</v>
      </c>
      <c r="P71" s="40">
        <f t="shared" si="45"/>
        <v>14.182</v>
      </c>
      <c r="Q71" s="44">
        <f t="shared" si="45"/>
        <v>14.183</v>
      </c>
    </row>
    <row r="72" spans="11:17" ht="15.75" x14ac:dyDescent="0.25">
      <c r="K72" s="43">
        <v>21</v>
      </c>
      <c r="L72" s="36" t="str">
        <f t="shared" si="44"/>
        <v>Guytoo</v>
      </c>
      <c r="M72" s="37">
        <f t="shared" si="44"/>
        <v>89</v>
      </c>
      <c r="N72" s="38">
        <f t="shared" si="44"/>
        <v>101</v>
      </c>
      <c r="O72" s="39">
        <f t="shared" si="40"/>
        <v>190</v>
      </c>
      <c r="P72" s="40">
        <f t="shared" si="45"/>
        <v>15.382</v>
      </c>
      <c r="Q72" s="44">
        <f t="shared" si="45"/>
        <v>15.101000000000001</v>
      </c>
    </row>
    <row r="73" spans="11:17" ht="15.75" x14ac:dyDescent="0.25">
      <c r="K73" s="43">
        <v>22</v>
      </c>
      <c r="L73" s="36" t="e">
        <f t="shared" ref="L73:N81" si="47">U38</f>
        <v>#N/A</v>
      </c>
      <c r="M73" s="37" t="e">
        <f t="shared" si="47"/>
        <v>#N/A</v>
      </c>
      <c r="N73" s="38" t="e">
        <f t="shared" si="47"/>
        <v>#N/A</v>
      </c>
      <c r="O73" s="39" t="e">
        <f t="shared" si="40"/>
        <v>#N/A</v>
      </c>
      <c r="P73" s="40" t="e">
        <f t="shared" ref="P73:Q81" si="48">Y38</f>
        <v>#N/A</v>
      </c>
      <c r="Q73" s="44" t="e">
        <f t="shared" si="48"/>
        <v>#N/A</v>
      </c>
    </row>
    <row r="74" spans="11:17" ht="15.75" x14ac:dyDescent="0.25">
      <c r="K74" s="43">
        <v>23</v>
      </c>
      <c r="L74" s="36" t="e">
        <f t="shared" si="47"/>
        <v>#N/A</v>
      </c>
      <c r="M74" s="37" t="e">
        <f t="shared" si="47"/>
        <v>#N/A</v>
      </c>
      <c r="N74" s="38" t="e">
        <f t="shared" si="47"/>
        <v>#N/A</v>
      </c>
      <c r="O74" s="39" t="e">
        <f t="shared" si="40"/>
        <v>#N/A</v>
      </c>
      <c r="P74" s="40" t="e">
        <f t="shared" si="48"/>
        <v>#N/A</v>
      </c>
      <c r="Q74" s="44" t="e">
        <f t="shared" si="48"/>
        <v>#N/A</v>
      </c>
    </row>
    <row r="75" spans="11:17" ht="15.75" x14ac:dyDescent="0.25">
      <c r="K75" s="43">
        <v>24</v>
      </c>
      <c r="L75" s="36" t="e">
        <f t="shared" si="47"/>
        <v>#N/A</v>
      </c>
      <c r="M75" s="37" t="e">
        <f t="shared" si="47"/>
        <v>#N/A</v>
      </c>
      <c r="N75" s="38" t="e">
        <f t="shared" si="47"/>
        <v>#N/A</v>
      </c>
      <c r="O75" s="39" t="e">
        <f t="shared" si="40"/>
        <v>#N/A</v>
      </c>
      <c r="P75" s="40" t="e">
        <f t="shared" si="48"/>
        <v>#N/A</v>
      </c>
      <c r="Q75" s="44" t="e">
        <f t="shared" si="48"/>
        <v>#N/A</v>
      </c>
    </row>
    <row r="76" spans="11:17" ht="15.75" x14ac:dyDescent="0.25">
      <c r="K76" s="43">
        <v>25</v>
      </c>
      <c r="L76" s="36" t="e">
        <f t="shared" si="47"/>
        <v>#N/A</v>
      </c>
      <c r="M76" s="37" t="e">
        <f t="shared" si="47"/>
        <v>#N/A</v>
      </c>
      <c r="N76" s="38" t="e">
        <f t="shared" si="47"/>
        <v>#N/A</v>
      </c>
      <c r="O76" s="39" t="e">
        <f t="shared" si="40"/>
        <v>#N/A</v>
      </c>
      <c r="P76" s="40" t="e">
        <f t="shared" si="48"/>
        <v>#N/A</v>
      </c>
      <c r="Q76" s="44" t="e">
        <f t="shared" si="48"/>
        <v>#N/A</v>
      </c>
    </row>
    <row r="77" spans="11:17" ht="15.75" x14ac:dyDescent="0.25">
      <c r="K77" s="43">
        <v>26</v>
      </c>
      <c r="L77" s="36" t="e">
        <f t="shared" si="47"/>
        <v>#N/A</v>
      </c>
      <c r="M77" s="37" t="e">
        <f t="shared" si="47"/>
        <v>#N/A</v>
      </c>
      <c r="N77" s="38" t="e">
        <f t="shared" si="47"/>
        <v>#N/A</v>
      </c>
      <c r="O77" s="39" t="e">
        <f t="shared" si="40"/>
        <v>#N/A</v>
      </c>
      <c r="P77" s="40" t="e">
        <f t="shared" si="48"/>
        <v>#N/A</v>
      </c>
      <c r="Q77" s="44" t="e">
        <f t="shared" si="48"/>
        <v>#N/A</v>
      </c>
    </row>
    <row r="78" spans="11:17" ht="15.75" x14ac:dyDescent="0.25">
      <c r="K78" s="43">
        <v>27</v>
      </c>
      <c r="L78" s="36" t="e">
        <f t="shared" si="47"/>
        <v>#N/A</v>
      </c>
      <c r="M78" s="37" t="e">
        <f t="shared" si="47"/>
        <v>#N/A</v>
      </c>
      <c r="N78" s="38" t="e">
        <f t="shared" si="47"/>
        <v>#N/A</v>
      </c>
      <c r="O78" s="39" t="e">
        <f t="shared" si="40"/>
        <v>#N/A</v>
      </c>
      <c r="P78" s="40" t="e">
        <f t="shared" si="48"/>
        <v>#N/A</v>
      </c>
      <c r="Q78" s="44" t="e">
        <f t="shared" si="48"/>
        <v>#N/A</v>
      </c>
    </row>
    <row r="79" spans="11:17" ht="15.75" x14ac:dyDescent="0.25">
      <c r="K79" s="43">
        <v>28</v>
      </c>
      <c r="L79" s="36" t="e">
        <f t="shared" si="47"/>
        <v>#N/A</v>
      </c>
      <c r="M79" s="37" t="e">
        <f t="shared" si="47"/>
        <v>#N/A</v>
      </c>
      <c r="N79" s="38" t="e">
        <f t="shared" si="47"/>
        <v>#N/A</v>
      </c>
      <c r="O79" s="39" t="e">
        <f t="shared" si="40"/>
        <v>#N/A</v>
      </c>
      <c r="P79" s="40" t="e">
        <f t="shared" si="48"/>
        <v>#N/A</v>
      </c>
      <c r="Q79" s="44" t="e">
        <f t="shared" si="48"/>
        <v>#N/A</v>
      </c>
    </row>
    <row r="80" spans="11:17" ht="15.75" x14ac:dyDescent="0.25">
      <c r="K80" s="43">
        <v>29</v>
      </c>
      <c r="L80" s="36" t="e">
        <f t="shared" si="47"/>
        <v>#N/A</v>
      </c>
      <c r="M80" s="37" t="e">
        <f t="shared" si="47"/>
        <v>#N/A</v>
      </c>
      <c r="N80" s="38" t="e">
        <f t="shared" si="47"/>
        <v>#N/A</v>
      </c>
      <c r="O80" s="39" t="e">
        <f t="shared" si="40"/>
        <v>#N/A</v>
      </c>
      <c r="P80" s="40" t="e">
        <f t="shared" si="48"/>
        <v>#N/A</v>
      </c>
      <c r="Q80" s="44" t="e">
        <f t="shared" si="48"/>
        <v>#N/A</v>
      </c>
    </row>
    <row r="81" spans="11:17" ht="16.5" thickBot="1" x14ac:dyDescent="0.3">
      <c r="K81" s="45">
        <v>30</v>
      </c>
      <c r="L81" s="46" t="e">
        <f t="shared" si="47"/>
        <v>#N/A</v>
      </c>
      <c r="M81" s="47" t="e">
        <f t="shared" si="47"/>
        <v>#N/A</v>
      </c>
      <c r="N81" s="48" t="e">
        <f t="shared" si="47"/>
        <v>#N/A</v>
      </c>
      <c r="O81" s="49" t="e">
        <f t="shared" si="40"/>
        <v>#N/A</v>
      </c>
      <c r="P81" s="50" t="e">
        <f t="shared" si="48"/>
        <v>#N/A</v>
      </c>
      <c r="Q81" s="51" t="e">
        <f t="shared" si="48"/>
        <v>#N/A</v>
      </c>
    </row>
  </sheetData>
  <mergeCells count="20">
    <mergeCell ref="T35:Z35"/>
    <mergeCell ref="A3:H3"/>
    <mergeCell ref="A19:H19"/>
    <mergeCell ref="J3:Q3"/>
    <mergeCell ref="J19:Q19"/>
    <mergeCell ref="S3:Z3"/>
    <mergeCell ref="S19:Z19"/>
    <mergeCell ref="A17:H17"/>
    <mergeCell ref="J17:Q17"/>
    <mergeCell ref="S17:Z17"/>
    <mergeCell ref="A33:H33"/>
    <mergeCell ref="J33:Q33"/>
    <mergeCell ref="S33:Z33"/>
    <mergeCell ref="E1:F1"/>
    <mergeCell ref="F51:H51"/>
    <mergeCell ref="F50:H50"/>
    <mergeCell ref="K50:Q50"/>
    <mergeCell ref="B51:D51"/>
    <mergeCell ref="B35:H35"/>
    <mergeCell ref="K35:Q3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Pilotes au départ</vt:lpstr>
      <vt:lpstr>Tirage Series + Postes</vt:lpstr>
      <vt:lpstr>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2018-08-16T17:11:19Z</dcterms:created>
  <dcterms:modified xsi:type="dcterms:W3CDTF">2019-11-16T21:48:50Z</dcterms:modified>
</cp:coreProperties>
</file>