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 iterateCount="1"/>
</workbook>
</file>

<file path=xl/calcChain.xml><?xml version="1.0" encoding="utf-8"?>
<calcChain xmlns="http://schemas.openxmlformats.org/spreadsheetml/2006/main">
  <c r="D67" i="1" l="1"/>
  <c r="E67" i="1"/>
  <c r="C67" i="1"/>
  <c r="D82" i="1"/>
  <c r="C82" i="1"/>
  <c r="G76" i="1"/>
  <c r="C81" i="1"/>
  <c r="C79" i="1"/>
  <c r="C72" i="1"/>
  <c r="D69" i="1"/>
  <c r="D72" i="1" s="1"/>
  <c r="D79" i="1" s="1"/>
  <c r="D81" i="1" s="1"/>
  <c r="E69" i="1"/>
  <c r="E72" i="1" s="1"/>
  <c r="E79" i="1" s="1"/>
  <c r="E81" i="1" s="1"/>
  <c r="E82" i="1" s="1"/>
  <c r="G69" i="1"/>
  <c r="G72" i="1" s="1"/>
  <c r="G79" i="1" s="1"/>
  <c r="G81" i="1" s="1"/>
  <c r="G85" i="1" s="1"/>
  <c r="G86" i="1" s="1"/>
  <c r="C69" i="1"/>
  <c r="D24" i="1"/>
  <c r="D26" i="1" s="1"/>
  <c r="G35" i="1"/>
  <c r="E26" i="1"/>
  <c r="E29" i="1"/>
  <c r="E31" i="1" s="1"/>
  <c r="E37" i="1" s="1"/>
  <c r="G23" i="1"/>
  <c r="G20" i="1"/>
  <c r="C26" i="1"/>
  <c r="C29" i="1" s="1"/>
  <c r="C31" i="1" s="1"/>
  <c r="C37" i="1" s="1"/>
  <c r="C27" i="1" l="1"/>
  <c r="E39" i="1"/>
  <c r="C39" i="1"/>
  <c r="G26" i="1"/>
  <c r="D29" i="1"/>
  <c r="D31" i="1" s="1"/>
  <c r="D37" i="1" s="1"/>
  <c r="G29" i="1" l="1"/>
  <c r="D39" i="1"/>
  <c r="G31" i="1" l="1"/>
  <c r="G37" i="1" s="1"/>
  <c r="G39" i="1" s="1"/>
  <c r="G43" i="1" s="1"/>
</calcChain>
</file>

<file path=xl/sharedStrings.xml><?xml version="1.0" encoding="utf-8"?>
<sst xmlns="http://schemas.openxmlformats.org/spreadsheetml/2006/main" count="82" uniqueCount="60">
  <si>
    <t>Produits</t>
  </si>
  <si>
    <t>A</t>
  </si>
  <si>
    <t>B</t>
  </si>
  <si>
    <t>C</t>
  </si>
  <si>
    <t>Charges fixes directes décaissées</t>
  </si>
  <si>
    <t>60.000</t>
  </si>
  <si>
    <t>30.000</t>
  </si>
  <si>
    <t>Charges fixes directes non décaissées</t>
  </si>
  <si>
    <t>180.000</t>
  </si>
  <si>
    <t>110.000</t>
  </si>
  <si>
    <t xml:space="preserve">question 8 </t>
  </si>
  <si>
    <t>Faut il recalculer ?</t>
  </si>
  <si>
    <t>les amort sont dans les charges fixes non décaissées ( = car les amort sont des charges comptables non payées)</t>
  </si>
  <si>
    <t>(1) =Charges fixes directes non décaissées</t>
  </si>
  <si>
    <t>(2) = dont amort dérogatoires</t>
  </si>
  <si>
    <t xml:space="preserve">(1) - (2) = amortissements linéaires </t>
  </si>
  <si>
    <t xml:space="preserve">oui </t>
  </si>
  <si>
    <t>car les amort dérogatoires ne font pas partie des couts analytiques</t>
  </si>
  <si>
    <t>car la durée d'amort de A est fausse (prise sur 20 ans et non sur 5 ans)</t>
  </si>
  <si>
    <t>(nb l'amort de l'immeuble est dans les charges fixes indirectes)</t>
  </si>
  <si>
    <t>total</t>
  </si>
  <si>
    <t xml:space="preserve">MCV </t>
  </si>
  <si>
    <t>CF DIRECTES RETRAITEES</t>
  </si>
  <si>
    <t>= MCS Retraitée</t>
  </si>
  <si>
    <t xml:space="preserve">CF INDIRECTES </t>
  </si>
  <si>
    <t xml:space="preserve">RESULTAT RETRAITE </t>
  </si>
  <si>
    <t>(pas de retraitement)</t>
  </si>
  <si>
    <t>COUT FIXE DIRECT TOTAL</t>
  </si>
  <si>
    <t xml:space="preserve">AMORTISSEMENT </t>
  </si>
  <si>
    <t>(3) correction de =</t>
  </si>
  <si>
    <t>= AMORT LINEAIRES CORRECTES</t>
  </si>
  <si>
    <t xml:space="preserve">c'est le produit A qui doit en réalité être supprimé ou restructuré </t>
  </si>
  <si>
    <t>erreur stagiaire</t>
  </si>
  <si>
    <t xml:space="preserve">le produit B contribue à absorber 80 % des CF indirectes </t>
  </si>
  <si>
    <t>question 9</t>
  </si>
  <si>
    <t>donc il faut recalculer les marges sans les amort derogatoires et avec la bonne durée d'amort</t>
  </si>
  <si>
    <t>le produit A dégage une MCS négative</t>
  </si>
  <si>
    <t>la sté est en réalité déficitaire car les amortissements est nettement supérieure aux premières données</t>
  </si>
  <si>
    <t>la sté redeviendrait bénéficiaire si elle décide d'abandonner A</t>
  </si>
  <si>
    <t xml:space="preserve">la suppression de A permettrait d'économiser 20.000 euros de charges nettes </t>
  </si>
  <si>
    <t xml:space="preserve">question 10 </t>
  </si>
  <si>
    <t>l'allongement  de la durée de vie va améliorer les marges</t>
  </si>
  <si>
    <t xml:space="preserve">= AMORT LINEAIRES avec 5 ans </t>
  </si>
  <si>
    <t xml:space="preserve">= AMORT LINEAIRES avec 15 ans </t>
  </si>
  <si>
    <t xml:space="preserve">avec 15 ans </t>
  </si>
  <si>
    <t>car il va fortement  abaisser le niveau des dotations aux amortissements</t>
  </si>
  <si>
    <t xml:space="preserve">conclusion </t>
  </si>
  <si>
    <t xml:space="preserve">avec 15 ans de durée de vie, l'ese est très bénéficiaire, tous les produits se retrouvent même profitables  </t>
  </si>
  <si>
    <t xml:space="preserve">la question de fond est donc la suivante : </t>
  </si>
  <si>
    <t>CA</t>
  </si>
  <si>
    <t xml:space="preserve">les outils de production sont ils opérationnels au bout de cinq ans avec le maintien de la même qualité du produit ? </t>
  </si>
  <si>
    <t>valeur brute ex*</t>
  </si>
  <si>
    <t xml:space="preserve">ex. </t>
  </si>
  <si>
    <t>si opérationnel oui, sans charges de maintenance trop sigificative, alors, la durée de 15 ans doit etre privilégiée</t>
  </si>
  <si>
    <t xml:space="preserve">remarque </t>
  </si>
  <si>
    <t xml:space="preserve">la comparaison avec la concurrence laisse entendre que la durée de vie réelle est plus proche de 15 ans, que de 5 ans </t>
  </si>
  <si>
    <t xml:space="preserve">le diagnostic de la question 10 remet le produit C sur la selette </t>
  </si>
  <si>
    <t xml:space="preserve">le produit est certes profitable, mais il s'agit de la profitabilité la plus faible sur les trois produits </t>
  </si>
  <si>
    <t xml:space="preserve">jscilien@u-paris10.fr </t>
  </si>
  <si>
    <t>s'il faut réinvestir 1.000 ke dans l'outil A pour le maintenir, autant  réinvestir dans un neuf (avec peut etre une qualité supérieure de 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</si>
</sst>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3" xfId="0" applyBorder="1"/>
    <xf numFmtId="0" fontId="0" fillId="0" borderId="4" xfId="0" applyBorder="1"/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quotePrefix="1"/>
    <xf numFmtId="41" fontId="0" fillId="0" borderId="0" xfId="0" applyNumberFormat="1"/>
    <xf numFmtId="41" fontId="0" fillId="0" borderId="12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11" xfId="0" quotePrefix="1" applyNumberFormat="1" applyBorder="1" applyAlignment="1">
      <alignment horizontal="center"/>
    </xf>
    <xf numFmtId="41" fontId="0" fillId="3" borderId="12" xfId="0" applyNumberFormat="1" applyFill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15" xfId="0" quotePrefix="1" applyNumberForma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0" fillId="0" borderId="3" xfId="0" quotePrefix="1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3" borderId="15" xfId="0" applyNumberFormat="1" applyFill="1" applyBorder="1" applyAlignment="1">
      <alignment horizontal="center"/>
    </xf>
    <xf numFmtId="41" fontId="0" fillId="3" borderId="0" xfId="0" applyNumberFormat="1" applyFill="1" applyBorder="1" applyAlignment="1">
      <alignment horizontal="center"/>
    </xf>
    <xf numFmtId="41" fontId="0" fillId="3" borderId="6" xfId="0" quotePrefix="1" applyNumberFormat="1" applyFill="1" applyBorder="1" applyAlignment="1">
      <alignment horizontal="center"/>
    </xf>
    <xf numFmtId="41" fontId="0" fillId="3" borderId="7" xfId="0" applyNumberFormat="1" applyFill="1" applyBorder="1" applyAlignment="1">
      <alignment horizontal="center"/>
    </xf>
    <xf numFmtId="41" fontId="0" fillId="4" borderId="11" xfId="0" applyNumberFormat="1" applyFill="1" applyBorder="1" applyAlignment="1">
      <alignment horizontal="center"/>
    </xf>
    <xf numFmtId="41" fontId="0" fillId="4" borderId="12" xfId="0" applyNumberFormat="1" applyFill="1" applyBorder="1" applyAlignment="1">
      <alignment horizontal="center"/>
    </xf>
    <xf numFmtId="41" fontId="0" fillId="3" borderId="9" xfId="0" applyNumberFormat="1" applyFill="1" applyBorder="1" applyAlignment="1">
      <alignment horizontal="center"/>
    </xf>
    <xf numFmtId="41" fontId="0" fillId="3" borderId="10" xfId="0" applyNumberFormat="1" applyFill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3" borderId="2" xfId="0" applyNumberFormat="1" applyFill="1" applyBorder="1" applyAlignment="1">
      <alignment horizontal="center"/>
    </xf>
    <xf numFmtId="41" fontId="0" fillId="4" borderId="2" xfId="0" applyNumberFormat="1" applyFill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0" fillId="3" borderId="11" xfId="0" quotePrefix="1" applyNumberFormat="1" applyFill="1" applyBorder="1" applyAlignment="1">
      <alignment horizontal="center"/>
    </xf>
    <xf numFmtId="41" fontId="0" fillId="0" borderId="20" xfId="0" quotePrefix="1" applyNumberFormat="1" applyBorder="1" applyAlignment="1">
      <alignment horizontal="center"/>
    </xf>
    <xf numFmtId="41" fontId="0" fillId="4" borderId="21" xfId="0" applyNumberFormat="1" applyFill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1" fontId="0" fillId="0" borderId="0" xfId="0" applyNumberFormat="1" applyAlignment="1">
      <alignment horizontal="left"/>
    </xf>
    <xf numFmtId="41" fontId="4" fillId="0" borderId="0" xfId="0" applyNumberFormat="1" applyFont="1" applyAlignment="1">
      <alignment horizontal="center"/>
    </xf>
    <xf numFmtId="0" fontId="5" fillId="0" borderId="0" xfId="0" applyFont="1"/>
    <xf numFmtId="41" fontId="0" fillId="4" borderId="13" xfId="0" applyNumberFormat="1" applyFill="1" applyBorder="1" applyAlignment="1">
      <alignment horizontal="center"/>
    </xf>
    <xf numFmtId="41" fontId="0" fillId="3" borderId="21" xfId="0" applyNumberForma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41" fontId="1" fillId="0" borderId="0" xfId="0" applyNumberFormat="1" applyFont="1" applyAlignment="1">
      <alignment horizontal="left"/>
    </xf>
    <xf numFmtId="0" fontId="7" fillId="0" borderId="0" xfId="1" applyFill="1" applyBorder="1" applyAlignment="1">
      <alignment horizontal="left" wrapText="1" readingOrder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scilien@u-paris10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6"/>
  <sheetViews>
    <sheetView tabSelected="1" workbookViewId="0">
      <selection activeCell="B99" sqref="B99"/>
    </sheetView>
  </sheetViews>
  <sheetFormatPr baseColWidth="10" defaultRowHeight="15" x14ac:dyDescent="0.25"/>
  <cols>
    <col min="1" max="1" width="11.7109375" bestFit="1" customWidth="1"/>
    <col min="2" max="2" width="29.42578125" customWidth="1"/>
    <col min="3" max="3" width="15.42578125" customWidth="1"/>
    <col min="4" max="4" width="14.5703125" customWidth="1"/>
    <col min="5" max="5" width="16.5703125" customWidth="1"/>
    <col min="7" max="7" width="11.7109375" style="4" bestFit="1" customWidth="1"/>
  </cols>
  <sheetData>
    <row r="2" spans="2:5" x14ac:dyDescent="0.25">
      <c r="B2" s="1" t="s">
        <v>0</v>
      </c>
      <c r="C2" s="2" t="s">
        <v>1</v>
      </c>
      <c r="D2" s="2" t="s">
        <v>2</v>
      </c>
      <c r="E2" s="2" t="s">
        <v>3</v>
      </c>
    </row>
    <row r="3" spans="2:5" ht="36" customHeight="1" x14ac:dyDescent="0.25">
      <c r="B3" s="1" t="s">
        <v>4</v>
      </c>
      <c r="C3" s="3" t="s">
        <v>5</v>
      </c>
      <c r="D3" s="3" t="s">
        <v>6</v>
      </c>
      <c r="E3" s="3" t="s">
        <v>6</v>
      </c>
    </row>
    <row r="4" spans="2:5" ht="45.75" customHeight="1" x14ac:dyDescent="0.25">
      <c r="B4" s="1" t="s">
        <v>7</v>
      </c>
      <c r="C4" s="3" t="s">
        <v>5</v>
      </c>
      <c r="D4" s="3" t="s">
        <v>8</v>
      </c>
      <c r="E4" s="3" t="s">
        <v>9</v>
      </c>
    </row>
    <row r="5" spans="2:5" x14ac:dyDescent="0.25">
      <c r="B5" s="66" t="s">
        <v>58</v>
      </c>
    </row>
    <row r="7" spans="2:5" x14ac:dyDescent="0.25">
      <c r="B7" s="60" t="s">
        <v>10</v>
      </c>
    </row>
    <row r="9" spans="2:5" x14ac:dyDescent="0.25">
      <c r="B9" t="s">
        <v>11</v>
      </c>
      <c r="C9" t="s">
        <v>16</v>
      </c>
    </row>
    <row r="10" spans="2:5" x14ac:dyDescent="0.25">
      <c r="C10" t="s">
        <v>17</v>
      </c>
    </row>
    <row r="11" spans="2:5" x14ac:dyDescent="0.25">
      <c r="C11" t="s">
        <v>18</v>
      </c>
    </row>
    <row r="12" spans="2:5" x14ac:dyDescent="0.25">
      <c r="C12" s="14" t="s">
        <v>19</v>
      </c>
    </row>
    <row r="14" spans="2:5" x14ac:dyDescent="0.25">
      <c r="C14" t="s">
        <v>12</v>
      </c>
    </row>
    <row r="15" spans="2:5" x14ac:dyDescent="0.25">
      <c r="C15" t="s">
        <v>35</v>
      </c>
    </row>
    <row r="17" spans="2:7" ht="15.75" thickBot="1" x14ac:dyDescent="0.3"/>
    <row r="18" spans="2:7" x14ac:dyDescent="0.25">
      <c r="B18" s="7"/>
      <c r="C18" s="12"/>
      <c r="D18" s="12"/>
      <c r="E18" s="13"/>
      <c r="F18" s="8"/>
      <c r="G18" s="26" t="s">
        <v>20</v>
      </c>
    </row>
    <row r="19" spans="2:7" ht="15.75" thickBot="1" x14ac:dyDescent="0.3">
      <c r="B19" s="9" t="s">
        <v>0</v>
      </c>
      <c r="C19" s="10" t="s">
        <v>1</v>
      </c>
      <c r="D19" s="10" t="s">
        <v>2</v>
      </c>
      <c r="E19" s="11" t="s">
        <v>3</v>
      </c>
      <c r="F19" s="10"/>
      <c r="G19" s="27"/>
    </row>
    <row r="20" spans="2:7" x14ac:dyDescent="0.25">
      <c r="B20" s="37" t="s">
        <v>4</v>
      </c>
      <c r="C20" s="38">
        <v>60000</v>
      </c>
      <c r="D20" s="38">
        <v>30000</v>
      </c>
      <c r="E20" s="38">
        <v>30000</v>
      </c>
      <c r="F20" s="43"/>
      <c r="G20" s="43">
        <f>SUM(C20:E20)</f>
        <v>120000</v>
      </c>
    </row>
    <row r="21" spans="2:7" ht="15.75" thickBot="1" x14ac:dyDescent="0.3">
      <c r="B21" s="39" t="s">
        <v>26</v>
      </c>
      <c r="C21" s="40"/>
      <c r="D21" s="40"/>
      <c r="E21" s="40"/>
      <c r="F21" s="44"/>
      <c r="G21" s="44"/>
    </row>
    <row r="22" spans="2:7" x14ac:dyDescent="0.25">
      <c r="B22" s="35" t="s">
        <v>28</v>
      </c>
      <c r="C22" s="32"/>
      <c r="D22" s="32"/>
      <c r="E22" s="32"/>
      <c r="F22" s="46"/>
      <c r="G22" s="46"/>
    </row>
    <row r="23" spans="2:7" ht="15.75" thickBot="1" x14ac:dyDescent="0.3">
      <c r="B23" s="34" t="s">
        <v>13</v>
      </c>
      <c r="C23" s="10">
        <v>60000</v>
      </c>
      <c r="D23" s="10">
        <v>180000</v>
      </c>
      <c r="E23" s="10">
        <v>110000</v>
      </c>
      <c r="F23" s="47"/>
      <c r="G23" s="47">
        <f t="shared" ref="G23" si="0">SUM(C23:E23)</f>
        <v>350000</v>
      </c>
    </row>
    <row r="24" spans="2:7" x14ac:dyDescent="0.25">
      <c r="B24" s="22" t="s">
        <v>14</v>
      </c>
      <c r="C24" s="23"/>
      <c r="D24" s="51">
        <f>-D23/2</f>
        <v>-90000</v>
      </c>
      <c r="E24" s="23"/>
      <c r="F24" s="45"/>
      <c r="G24" s="30"/>
    </row>
    <row r="25" spans="2:7" ht="15.75" thickBot="1" x14ac:dyDescent="0.3">
      <c r="B25" s="22"/>
      <c r="C25" s="23"/>
      <c r="D25" s="23"/>
      <c r="E25" s="23"/>
      <c r="F25" s="45"/>
      <c r="G25" s="30"/>
    </row>
    <row r="26" spans="2:7" ht="15.75" thickBot="1" x14ac:dyDescent="0.3">
      <c r="B26" s="18" t="s">
        <v>15</v>
      </c>
      <c r="C26" s="16">
        <f>C23-C24</f>
        <v>60000</v>
      </c>
      <c r="D26" s="16">
        <f>D23+D24</f>
        <v>90000</v>
      </c>
      <c r="E26" s="16">
        <f>E23-E24</f>
        <v>110000</v>
      </c>
      <c r="F26" s="48"/>
      <c r="G26" s="48">
        <f>SUM(C26:E26)</f>
        <v>260000</v>
      </c>
    </row>
    <row r="27" spans="2:7" x14ac:dyDescent="0.25">
      <c r="B27" s="33" t="s">
        <v>29</v>
      </c>
      <c r="C27" s="51">
        <f>C29-C26</f>
        <v>180000</v>
      </c>
      <c r="D27" s="23"/>
      <c r="E27" s="23"/>
      <c r="F27" s="45"/>
      <c r="G27" s="30"/>
    </row>
    <row r="28" spans="2:7" ht="15.75" thickBot="1" x14ac:dyDescent="0.3">
      <c r="B28" s="22" t="s">
        <v>32</v>
      </c>
      <c r="C28" s="23"/>
      <c r="D28" s="23"/>
      <c r="E28" s="23"/>
      <c r="F28" s="45"/>
      <c r="G28" s="30"/>
    </row>
    <row r="29" spans="2:7" ht="15.75" thickBot="1" x14ac:dyDescent="0.3">
      <c r="B29" s="52" t="s">
        <v>30</v>
      </c>
      <c r="C29" s="19">
        <f>(C26/0.05)*0.2</f>
        <v>240000</v>
      </c>
      <c r="D29" s="19">
        <f>+D26</f>
        <v>90000</v>
      </c>
      <c r="E29" s="19">
        <f>+E23</f>
        <v>110000</v>
      </c>
      <c r="F29" s="49"/>
      <c r="G29" s="49">
        <f>SUM(C29:E29)</f>
        <v>440000</v>
      </c>
    </row>
    <row r="30" spans="2:7" ht="15.75" thickBot="1" x14ac:dyDescent="0.3">
      <c r="B30" s="5"/>
      <c r="C30" s="5"/>
      <c r="D30" s="5"/>
      <c r="E30" s="5"/>
      <c r="F30" s="45"/>
      <c r="G30" s="30"/>
    </row>
    <row r="31" spans="2:7" ht="15.75" thickBot="1" x14ac:dyDescent="0.3">
      <c r="B31" s="41" t="s">
        <v>27</v>
      </c>
      <c r="C31" s="42">
        <f>+C29+C20</f>
        <v>300000</v>
      </c>
      <c r="D31" s="42">
        <f>+D29+D20</f>
        <v>120000</v>
      </c>
      <c r="E31" s="42">
        <f>+E29+E20</f>
        <v>140000</v>
      </c>
      <c r="F31" s="50"/>
      <c r="G31" s="50">
        <f>+G29+G20</f>
        <v>560000</v>
      </c>
    </row>
    <row r="32" spans="2:7" x14ac:dyDescent="0.25">
      <c r="B32" s="5"/>
      <c r="C32" s="5"/>
      <c r="D32" s="5"/>
      <c r="E32" s="5"/>
      <c r="F32" s="5"/>
    </row>
    <row r="33" spans="2:7" ht="15.75" thickBot="1" x14ac:dyDescent="0.3">
      <c r="B33" s="5"/>
      <c r="C33" s="5"/>
      <c r="D33" s="5"/>
      <c r="E33" s="5"/>
      <c r="F33" s="5"/>
    </row>
    <row r="34" spans="2:7" ht="15.75" thickBot="1" x14ac:dyDescent="0.3">
      <c r="B34" s="5"/>
      <c r="C34" s="17" t="s">
        <v>1</v>
      </c>
      <c r="D34" s="16" t="s">
        <v>2</v>
      </c>
      <c r="E34" s="20" t="s">
        <v>3</v>
      </c>
      <c r="F34" s="5"/>
    </row>
    <row r="35" spans="2:7" ht="15.75" thickBot="1" x14ac:dyDescent="0.3">
      <c r="B35" s="17" t="s">
        <v>21</v>
      </c>
      <c r="C35" s="16">
        <v>280000</v>
      </c>
      <c r="D35" s="16">
        <v>200000</v>
      </c>
      <c r="E35" s="16">
        <v>162000</v>
      </c>
      <c r="F35" s="16"/>
      <c r="G35" s="20">
        <f>SUM(C35:E35)</f>
        <v>642000</v>
      </c>
    </row>
    <row r="36" spans="2:7" x14ac:dyDescent="0.25">
      <c r="B36" s="31"/>
      <c r="C36" s="32"/>
      <c r="D36" s="32"/>
      <c r="E36" s="32"/>
      <c r="F36" s="32"/>
      <c r="G36" s="13"/>
    </row>
    <row r="37" spans="2:7" x14ac:dyDescent="0.25">
      <c r="B37" s="22" t="s">
        <v>22</v>
      </c>
      <c r="C37" s="23">
        <f>-C31</f>
        <v>-300000</v>
      </c>
      <c r="D37" s="23">
        <f t="shared" ref="D37:G37" si="1">-D31</f>
        <v>-120000</v>
      </c>
      <c r="E37" s="23">
        <f t="shared" si="1"/>
        <v>-140000</v>
      </c>
      <c r="F37" s="23"/>
      <c r="G37" s="24">
        <f t="shared" si="1"/>
        <v>-560000</v>
      </c>
    </row>
    <row r="38" spans="2:7" ht="15.75" thickBot="1" x14ac:dyDescent="0.3">
      <c r="B38" s="9"/>
      <c r="C38" s="10"/>
      <c r="D38" s="10"/>
      <c r="E38" s="10"/>
      <c r="F38" s="10"/>
      <c r="G38" s="57"/>
    </row>
    <row r="39" spans="2:7" x14ac:dyDescent="0.25">
      <c r="B39" s="53" t="s">
        <v>23</v>
      </c>
      <c r="C39" s="54">
        <f>C35+C37</f>
        <v>-20000</v>
      </c>
      <c r="D39" s="55">
        <f t="shared" ref="D39:G39" si="2">D35+D37</f>
        <v>80000</v>
      </c>
      <c r="E39" s="55">
        <f t="shared" si="2"/>
        <v>22000</v>
      </c>
      <c r="F39" s="55"/>
      <c r="G39" s="56">
        <f t="shared" si="2"/>
        <v>82000</v>
      </c>
    </row>
    <row r="40" spans="2:7" x14ac:dyDescent="0.25">
      <c r="B40" s="22"/>
      <c r="C40" s="23"/>
      <c r="D40" s="23"/>
      <c r="E40" s="23"/>
      <c r="F40" s="23"/>
      <c r="G40" s="28"/>
    </row>
    <row r="41" spans="2:7" x14ac:dyDescent="0.25">
      <c r="B41" s="25" t="s">
        <v>24</v>
      </c>
      <c r="C41" s="21"/>
      <c r="D41" s="21"/>
      <c r="E41" s="21"/>
      <c r="F41" s="21"/>
      <c r="G41" s="29">
        <v>-100000</v>
      </c>
    </row>
    <row r="42" spans="2:7" ht="15.75" thickBot="1" x14ac:dyDescent="0.3">
      <c r="B42" s="22"/>
      <c r="C42" s="23"/>
      <c r="D42" s="23"/>
      <c r="E42" s="23"/>
      <c r="F42" s="23"/>
      <c r="G42" s="28"/>
    </row>
    <row r="43" spans="2:7" ht="15.75" thickBot="1" x14ac:dyDescent="0.3">
      <c r="B43" s="17" t="s">
        <v>25</v>
      </c>
      <c r="C43" s="16"/>
      <c r="D43" s="16"/>
      <c r="E43" s="16"/>
      <c r="F43" s="16"/>
      <c r="G43" s="20">
        <f>+G39+G41</f>
        <v>-18000</v>
      </c>
    </row>
    <row r="44" spans="2:7" x14ac:dyDescent="0.25">
      <c r="B44" s="5"/>
      <c r="C44" s="5"/>
      <c r="D44" s="5"/>
      <c r="E44" s="5"/>
      <c r="F44" s="5"/>
    </row>
    <row r="45" spans="2:7" x14ac:dyDescent="0.25">
      <c r="B45" s="5"/>
      <c r="C45" s="5"/>
      <c r="D45" s="5"/>
      <c r="E45" s="5"/>
      <c r="F45" s="5"/>
    </row>
    <row r="46" spans="2:7" ht="17.25" x14ac:dyDescent="0.4">
      <c r="B46" s="59" t="s">
        <v>34</v>
      </c>
      <c r="C46" s="5"/>
      <c r="D46" s="5"/>
      <c r="E46" s="5"/>
      <c r="F46" s="5"/>
    </row>
    <row r="47" spans="2:7" x14ac:dyDescent="0.25">
      <c r="B47" s="58" t="s">
        <v>37</v>
      </c>
      <c r="C47" s="5"/>
      <c r="D47" s="5"/>
      <c r="E47" s="5"/>
      <c r="F47" s="5"/>
    </row>
    <row r="48" spans="2:7" x14ac:dyDescent="0.25">
      <c r="B48" s="5"/>
      <c r="C48" s="6" t="s">
        <v>31</v>
      </c>
      <c r="D48" s="5"/>
      <c r="E48" s="5"/>
      <c r="F48" s="5"/>
    </row>
    <row r="49" spans="2:6" x14ac:dyDescent="0.25">
      <c r="B49" s="5"/>
      <c r="C49" s="5"/>
      <c r="D49" s="5"/>
      <c r="E49" s="5"/>
      <c r="F49" s="5"/>
    </row>
    <row r="50" spans="2:6" x14ac:dyDescent="0.25">
      <c r="B50" s="58" t="s">
        <v>33</v>
      </c>
      <c r="C50" s="5"/>
      <c r="D50" s="5"/>
      <c r="E50" s="5"/>
      <c r="F50" s="5"/>
    </row>
    <row r="51" spans="2:6" x14ac:dyDescent="0.25">
      <c r="B51" s="5"/>
      <c r="C51" s="5"/>
      <c r="D51" s="5"/>
      <c r="E51" s="5"/>
      <c r="F51" s="5"/>
    </row>
    <row r="52" spans="2:6" x14ac:dyDescent="0.25">
      <c r="B52" s="58" t="s">
        <v>36</v>
      </c>
      <c r="C52" s="5"/>
      <c r="D52" s="5"/>
      <c r="E52" s="5"/>
      <c r="F52" s="5"/>
    </row>
    <row r="53" spans="2:6" x14ac:dyDescent="0.25">
      <c r="B53" s="5"/>
      <c r="C53" s="5"/>
      <c r="D53" s="5"/>
      <c r="E53" s="5"/>
      <c r="F53" s="5"/>
    </row>
    <row r="54" spans="2:6" x14ac:dyDescent="0.25">
      <c r="B54" s="58" t="s">
        <v>38</v>
      </c>
      <c r="C54" s="5"/>
      <c r="D54" s="5"/>
      <c r="E54" s="5"/>
      <c r="F54" s="5"/>
    </row>
    <row r="55" spans="2:6" x14ac:dyDescent="0.25">
      <c r="B55" s="5"/>
      <c r="C55" s="5"/>
      <c r="D55" s="5"/>
      <c r="E55" s="5"/>
      <c r="F55" s="5"/>
    </row>
    <row r="56" spans="2:6" x14ac:dyDescent="0.25">
      <c r="B56" s="58" t="s">
        <v>39</v>
      </c>
      <c r="C56" s="5"/>
      <c r="D56" s="5"/>
      <c r="E56" s="5"/>
      <c r="F56" s="5"/>
    </row>
    <row r="57" spans="2:6" x14ac:dyDescent="0.25">
      <c r="B57" s="5"/>
      <c r="C57" s="5"/>
      <c r="D57" s="5"/>
      <c r="E57" s="5"/>
      <c r="F57" s="5"/>
    </row>
    <row r="58" spans="2:6" x14ac:dyDescent="0.25">
      <c r="B58" s="5"/>
      <c r="C58" s="5"/>
      <c r="D58" s="5"/>
      <c r="E58" s="5"/>
      <c r="F58" s="5"/>
    </row>
    <row r="59" spans="2:6" x14ac:dyDescent="0.25">
      <c r="B59" s="5"/>
      <c r="C59" s="5"/>
      <c r="D59" s="5"/>
      <c r="E59" s="5"/>
      <c r="F59" s="5"/>
    </row>
    <row r="60" spans="2:6" ht="17.25" x14ac:dyDescent="0.4">
      <c r="B60" s="59" t="s">
        <v>40</v>
      </c>
      <c r="C60" s="5"/>
      <c r="D60" s="5"/>
      <c r="E60" s="5"/>
      <c r="F60" s="5"/>
    </row>
    <row r="61" spans="2:6" x14ac:dyDescent="0.25">
      <c r="B61" s="5"/>
      <c r="C61" s="5"/>
      <c r="D61" s="5"/>
      <c r="E61" s="5"/>
      <c r="F61" s="5"/>
    </row>
    <row r="62" spans="2:6" x14ac:dyDescent="0.25">
      <c r="B62" s="58" t="s">
        <v>41</v>
      </c>
      <c r="C62" s="5"/>
      <c r="D62" s="5"/>
      <c r="E62" s="5"/>
      <c r="F62" s="5"/>
    </row>
    <row r="63" spans="2:6" x14ac:dyDescent="0.25">
      <c r="B63" s="58" t="s">
        <v>45</v>
      </c>
      <c r="C63" s="5"/>
      <c r="D63" s="5"/>
      <c r="E63" s="5"/>
      <c r="F63" s="5"/>
    </row>
    <row r="64" spans="2:6" ht="15.75" thickBot="1" x14ac:dyDescent="0.3">
      <c r="B64" s="5"/>
      <c r="C64" s="5"/>
      <c r="D64" s="5"/>
      <c r="E64" s="5"/>
      <c r="F64" s="5"/>
    </row>
    <row r="65" spans="2:7" ht="15.75" thickBot="1" x14ac:dyDescent="0.3">
      <c r="B65" s="5"/>
      <c r="C65" s="31" t="s">
        <v>1</v>
      </c>
      <c r="D65" s="32" t="s">
        <v>2</v>
      </c>
      <c r="E65" s="36" t="s">
        <v>3</v>
      </c>
      <c r="F65" s="5"/>
    </row>
    <row r="66" spans="2:7" x14ac:dyDescent="0.25">
      <c r="B66" s="35" t="s">
        <v>42</v>
      </c>
      <c r="C66" s="32">
        <v>240000</v>
      </c>
      <c r="D66" s="32">
        <v>90000</v>
      </c>
      <c r="E66" s="32">
        <v>110000</v>
      </c>
      <c r="F66" s="32"/>
      <c r="G66" s="13">
        <v>440000</v>
      </c>
    </row>
    <row r="67" spans="2:7" x14ac:dyDescent="0.25">
      <c r="B67" s="22" t="s">
        <v>51</v>
      </c>
      <c r="C67" s="15">
        <f>C66/0.2</f>
        <v>1200000</v>
      </c>
      <c r="D67" s="15">
        <f t="shared" ref="D67:E67" si="3">D66/0.2</f>
        <v>450000</v>
      </c>
      <c r="E67" s="15">
        <f t="shared" si="3"/>
        <v>550000</v>
      </c>
      <c r="F67" s="23"/>
      <c r="G67" s="28"/>
    </row>
    <row r="68" spans="2:7" ht="15.75" thickBot="1" x14ac:dyDescent="0.3">
      <c r="B68" s="22"/>
      <c r="C68" s="23"/>
      <c r="D68" s="23"/>
      <c r="E68" s="23"/>
      <c r="F68" s="23"/>
      <c r="G68" s="28"/>
    </row>
    <row r="69" spans="2:7" ht="15.75" thickBot="1" x14ac:dyDescent="0.3">
      <c r="B69" s="18" t="s">
        <v>43</v>
      </c>
      <c r="C69" s="16">
        <f>+(C66/0.2)*(0.0666666666666667)</f>
        <v>80000</v>
      </c>
      <c r="D69" s="16">
        <f t="shared" ref="D69:G69" si="4">+(D66/0.2)*(0.0666666666666667)</f>
        <v>30000</v>
      </c>
      <c r="E69" s="16">
        <f t="shared" si="4"/>
        <v>36666.666666666664</v>
      </c>
      <c r="F69" s="16"/>
      <c r="G69" s="20">
        <f t="shared" si="4"/>
        <v>146666.66666666666</v>
      </c>
    </row>
    <row r="70" spans="2:7" x14ac:dyDescent="0.25">
      <c r="B70" s="22"/>
      <c r="C70" s="23"/>
      <c r="D70" s="23"/>
      <c r="E70" s="23"/>
      <c r="F70" s="23"/>
      <c r="G70" s="28"/>
    </row>
    <row r="71" spans="2:7" ht="15.75" thickBot="1" x14ac:dyDescent="0.3">
      <c r="B71" s="22"/>
      <c r="C71" s="23"/>
      <c r="D71" s="23"/>
      <c r="E71" s="23"/>
      <c r="F71" s="23"/>
      <c r="G71" s="28"/>
    </row>
    <row r="72" spans="2:7" ht="15.75" thickBot="1" x14ac:dyDescent="0.3">
      <c r="B72" s="41" t="s">
        <v>27</v>
      </c>
      <c r="C72" s="42">
        <f>C69+C20</f>
        <v>140000</v>
      </c>
      <c r="D72" s="42">
        <f t="shared" ref="D72:G72" si="5">D69+D20</f>
        <v>60000</v>
      </c>
      <c r="E72" s="42">
        <f t="shared" si="5"/>
        <v>66666.666666666657</v>
      </c>
      <c r="F72" s="42"/>
      <c r="G72" s="61">
        <f t="shared" si="5"/>
        <v>266666.66666666663</v>
      </c>
    </row>
    <row r="73" spans="2:7" x14ac:dyDescent="0.25">
      <c r="B73" s="5"/>
      <c r="C73" s="5"/>
      <c r="D73" s="5"/>
      <c r="E73" s="5"/>
      <c r="F73" s="5"/>
    </row>
    <row r="74" spans="2:7" ht="15.75" thickBot="1" x14ac:dyDescent="0.3">
      <c r="B74" s="5"/>
      <c r="C74" s="5"/>
      <c r="D74" s="5"/>
      <c r="E74" s="5"/>
      <c r="F74" s="5"/>
    </row>
    <row r="75" spans="2:7" ht="15.75" thickBot="1" x14ac:dyDescent="0.3">
      <c r="B75" s="5"/>
      <c r="C75" s="31" t="s">
        <v>1</v>
      </c>
      <c r="D75" s="32" t="s">
        <v>2</v>
      </c>
      <c r="E75" s="36" t="s">
        <v>3</v>
      </c>
      <c r="F75" s="5"/>
    </row>
    <row r="76" spans="2:7" ht="15.75" thickBot="1" x14ac:dyDescent="0.3">
      <c r="B76" s="17" t="s">
        <v>49</v>
      </c>
      <c r="C76" s="16">
        <v>440000</v>
      </c>
      <c r="D76" s="16">
        <v>325000</v>
      </c>
      <c r="E76" s="16">
        <v>342000</v>
      </c>
      <c r="F76" s="16"/>
      <c r="G76" s="20">
        <f>SUM(C76:E76)</f>
        <v>1107000</v>
      </c>
    </row>
    <row r="77" spans="2:7" ht="15.75" thickBot="1" x14ac:dyDescent="0.3">
      <c r="B77" s="17" t="s">
        <v>21</v>
      </c>
      <c r="C77" s="16">
        <v>280000</v>
      </c>
      <c r="D77" s="16">
        <v>200000</v>
      </c>
      <c r="E77" s="16">
        <v>162000</v>
      </c>
      <c r="F77" s="16"/>
      <c r="G77" s="20">
        <v>642000</v>
      </c>
    </row>
    <row r="78" spans="2:7" x14ac:dyDescent="0.25">
      <c r="B78" s="31"/>
      <c r="C78" s="32"/>
      <c r="D78" s="32"/>
      <c r="E78" s="32"/>
      <c r="F78" s="32"/>
      <c r="G78" s="13"/>
    </row>
    <row r="79" spans="2:7" x14ac:dyDescent="0.25">
      <c r="B79" s="22" t="s">
        <v>22</v>
      </c>
      <c r="C79" s="23">
        <f>-C72</f>
        <v>-140000</v>
      </c>
      <c r="D79" s="23">
        <f>-D72</f>
        <v>-60000</v>
      </c>
      <c r="E79" s="23">
        <f>-E72</f>
        <v>-66666.666666666657</v>
      </c>
      <c r="F79" s="23"/>
      <c r="G79" s="23">
        <f>-G72</f>
        <v>-266666.66666666663</v>
      </c>
    </row>
    <row r="80" spans="2:7" ht="15.75" thickBot="1" x14ac:dyDescent="0.3">
      <c r="B80" s="9" t="s">
        <v>44</v>
      </c>
      <c r="C80" s="10"/>
      <c r="D80" s="10"/>
      <c r="E80" s="10"/>
      <c r="F80" s="10"/>
      <c r="G80" s="57"/>
    </row>
    <row r="81" spans="1:7" x14ac:dyDescent="0.25">
      <c r="B81" s="53" t="s">
        <v>23</v>
      </c>
      <c r="C81" s="62">
        <f>C77+C79</f>
        <v>140000</v>
      </c>
      <c r="D81" s="62">
        <f t="shared" ref="D81:G81" si="6">D77+D79</f>
        <v>140000</v>
      </c>
      <c r="E81" s="62">
        <f t="shared" si="6"/>
        <v>95333.333333333343</v>
      </c>
      <c r="F81" s="62"/>
      <c r="G81" s="62">
        <f t="shared" si="6"/>
        <v>375333.33333333337</v>
      </c>
    </row>
    <row r="82" spans="1:7" x14ac:dyDescent="0.25">
      <c r="B82" s="22"/>
      <c r="C82" s="63">
        <f>C81/C76</f>
        <v>0.31818181818181818</v>
      </c>
      <c r="D82" s="63">
        <f t="shared" ref="D82:E82" si="7">D81/D76</f>
        <v>0.43076923076923079</v>
      </c>
      <c r="E82" s="63">
        <f t="shared" si="7"/>
        <v>0.27875243664717353</v>
      </c>
      <c r="F82" s="23"/>
      <c r="G82" s="28"/>
    </row>
    <row r="83" spans="1:7" x14ac:dyDescent="0.25">
      <c r="B83" s="25" t="s">
        <v>24</v>
      </c>
      <c r="C83" s="21"/>
      <c r="D83" s="21"/>
      <c r="E83" s="21"/>
      <c r="F83" s="21"/>
      <c r="G83" s="29">
        <v>-100000</v>
      </c>
    </row>
    <row r="84" spans="1:7" ht="15.75" thickBot="1" x14ac:dyDescent="0.3">
      <c r="B84" s="22"/>
      <c r="C84" s="23"/>
      <c r="D84" s="23"/>
      <c r="E84" s="23"/>
      <c r="F84" s="23"/>
      <c r="G84" s="28"/>
    </row>
    <row r="85" spans="1:7" ht="15.75" thickBot="1" x14ac:dyDescent="0.3">
      <c r="B85" s="17" t="s">
        <v>25</v>
      </c>
      <c r="C85" s="16"/>
      <c r="D85" s="16"/>
      <c r="E85" s="16"/>
      <c r="F85" s="16"/>
      <c r="G85" s="49">
        <f>+G81+G83</f>
        <v>275333.33333333337</v>
      </c>
    </row>
    <row r="86" spans="1:7" ht="15.75" thickBot="1" x14ac:dyDescent="0.3">
      <c r="B86" s="5"/>
      <c r="C86" s="5"/>
      <c r="D86" s="5"/>
      <c r="E86" s="5"/>
      <c r="F86" s="5"/>
      <c r="G86" s="64">
        <f>+G85/G76</f>
        <v>0.24872026498042762</v>
      </c>
    </row>
    <row r="87" spans="1:7" x14ac:dyDescent="0.25">
      <c r="B87" s="5"/>
      <c r="C87" s="5"/>
      <c r="D87" s="5"/>
      <c r="E87" s="5"/>
      <c r="F87" s="5"/>
    </row>
    <row r="88" spans="1:7" ht="17.25" x14ac:dyDescent="0.4">
      <c r="B88" s="59" t="s">
        <v>46</v>
      </c>
      <c r="C88" s="5"/>
      <c r="D88" s="5"/>
      <c r="E88" s="5"/>
      <c r="F88" s="5"/>
    </row>
    <row r="89" spans="1:7" x14ac:dyDescent="0.25">
      <c r="B89" s="5"/>
      <c r="C89" s="5"/>
      <c r="D89" s="5"/>
      <c r="E89" s="5"/>
      <c r="F89" s="5"/>
    </row>
    <row r="90" spans="1:7" x14ac:dyDescent="0.25">
      <c r="B90" s="58" t="s">
        <v>47</v>
      </c>
      <c r="C90" s="5"/>
      <c r="D90" s="5"/>
      <c r="E90" s="5"/>
      <c r="F90" s="5"/>
    </row>
    <row r="91" spans="1:7" x14ac:dyDescent="0.25">
      <c r="B91" s="5"/>
      <c r="C91" s="5"/>
      <c r="D91" s="5"/>
      <c r="E91" s="5"/>
      <c r="F91" s="5"/>
    </row>
    <row r="92" spans="1:7" x14ac:dyDescent="0.25">
      <c r="B92" s="65" t="s">
        <v>48</v>
      </c>
      <c r="C92" s="5"/>
      <c r="D92" s="5"/>
      <c r="E92" s="5"/>
      <c r="F92" s="5"/>
    </row>
    <row r="93" spans="1:7" x14ac:dyDescent="0.25">
      <c r="B93" s="5"/>
      <c r="C93" s="5"/>
      <c r="D93" s="5"/>
      <c r="E93" s="5"/>
      <c r="F93" s="5"/>
    </row>
    <row r="94" spans="1:7" x14ac:dyDescent="0.25">
      <c r="B94" s="65" t="s">
        <v>50</v>
      </c>
      <c r="C94" s="5"/>
      <c r="D94" s="5"/>
      <c r="E94" s="5"/>
      <c r="F94" s="5"/>
    </row>
    <row r="95" spans="1:7" x14ac:dyDescent="0.25">
      <c r="B95" s="5"/>
      <c r="C95" s="5"/>
      <c r="D95" s="5"/>
      <c r="E95" s="5"/>
      <c r="F95" s="5"/>
    </row>
    <row r="96" spans="1:7" x14ac:dyDescent="0.25">
      <c r="A96" s="4" t="s">
        <v>52</v>
      </c>
      <c r="B96" s="58" t="s">
        <v>59</v>
      </c>
      <c r="C96" s="5"/>
      <c r="D96" s="5"/>
      <c r="E96" s="5"/>
      <c r="F96" s="5"/>
    </row>
    <row r="97" spans="2:6" x14ac:dyDescent="0.25">
      <c r="B97" s="5"/>
      <c r="C97" s="5"/>
      <c r="D97" s="5"/>
      <c r="E97" s="5"/>
      <c r="F97" s="5"/>
    </row>
    <row r="98" spans="2:6" x14ac:dyDescent="0.25">
      <c r="B98" s="58" t="s">
        <v>53</v>
      </c>
      <c r="C98" s="5"/>
      <c r="D98" s="5"/>
      <c r="E98" s="5"/>
      <c r="F98" s="5"/>
    </row>
    <row r="99" spans="2:6" x14ac:dyDescent="0.25">
      <c r="B99" s="5"/>
      <c r="C99" s="5"/>
      <c r="D99" s="5"/>
      <c r="E99" s="5"/>
      <c r="F99" s="5"/>
    </row>
    <row r="100" spans="2:6" x14ac:dyDescent="0.25">
      <c r="B100" s="5"/>
      <c r="C100" s="5"/>
      <c r="D100" s="5"/>
      <c r="E100" s="5"/>
      <c r="F100" s="5"/>
    </row>
    <row r="101" spans="2:6" ht="17.25" x14ac:dyDescent="0.4">
      <c r="B101" s="59" t="s">
        <v>54</v>
      </c>
      <c r="C101" s="5"/>
      <c r="D101" s="5"/>
      <c r="E101" s="5"/>
      <c r="F101" s="5"/>
    </row>
    <row r="102" spans="2:6" x14ac:dyDescent="0.25">
      <c r="B102" s="5"/>
      <c r="C102" s="5"/>
      <c r="D102" s="5"/>
      <c r="E102" s="5"/>
      <c r="F102" s="5"/>
    </row>
    <row r="103" spans="2:6" x14ac:dyDescent="0.25">
      <c r="B103" s="58" t="s">
        <v>55</v>
      </c>
      <c r="C103" s="5"/>
      <c r="D103" s="5"/>
      <c r="E103" s="5"/>
      <c r="F103" s="5"/>
    </row>
    <row r="104" spans="2:6" x14ac:dyDescent="0.25">
      <c r="B104" s="5"/>
      <c r="C104" s="5"/>
      <c r="D104" s="5"/>
      <c r="E104" s="5"/>
      <c r="F104" s="5"/>
    </row>
    <row r="105" spans="2:6" x14ac:dyDescent="0.25">
      <c r="B105" s="58" t="s">
        <v>56</v>
      </c>
      <c r="C105" s="5"/>
      <c r="D105" s="5"/>
      <c r="E105" s="5"/>
      <c r="F105" s="5"/>
    </row>
    <row r="106" spans="2:6" x14ac:dyDescent="0.25">
      <c r="B106" s="5"/>
      <c r="C106" s="5"/>
      <c r="D106" s="5"/>
      <c r="E106" s="5"/>
      <c r="F106" s="5"/>
    </row>
    <row r="107" spans="2:6" x14ac:dyDescent="0.25">
      <c r="B107" s="58" t="s">
        <v>57</v>
      </c>
      <c r="C107" s="5"/>
      <c r="D107" s="5"/>
      <c r="E107" s="5"/>
      <c r="F107" s="5"/>
    </row>
    <row r="108" spans="2:6" x14ac:dyDescent="0.25">
      <c r="B108" s="5"/>
      <c r="C108" s="5"/>
      <c r="D108" s="5"/>
      <c r="E108" s="5"/>
      <c r="F108" s="5"/>
    </row>
    <row r="109" spans="2:6" x14ac:dyDescent="0.25">
      <c r="B109" s="5"/>
      <c r="C109" s="5"/>
      <c r="D109" s="5"/>
      <c r="E109" s="5"/>
      <c r="F109" s="5"/>
    </row>
    <row r="110" spans="2:6" x14ac:dyDescent="0.25">
      <c r="B110" s="5"/>
      <c r="C110" s="5"/>
      <c r="D110" s="5"/>
      <c r="E110" s="5"/>
      <c r="F110" s="5"/>
    </row>
    <row r="111" spans="2:6" x14ac:dyDescent="0.25">
      <c r="B111" s="5"/>
      <c r="C111" s="5"/>
      <c r="D111" s="5"/>
      <c r="E111" s="5"/>
      <c r="F111" s="5"/>
    </row>
    <row r="112" spans="2:6" x14ac:dyDescent="0.25">
      <c r="B112" s="5"/>
      <c r="C112" s="5"/>
      <c r="D112" s="5"/>
      <c r="E112" s="5"/>
      <c r="F112" s="5"/>
    </row>
    <row r="113" spans="2:6" x14ac:dyDescent="0.25">
      <c r="B113" s="5"/>
      <c r="C113" s="5"/>
      <c r="D113" s="5"/>
      <c r="E113" s="5"/>
      <c r="F113" s="5"/>
    </row>
    <row r="114" spans="2:6" x14ac:dyDescent="0.25">
      <c r="B114" s="5"/>
      <c r="C114" s="5"/>
      <c r="D114" s="5"/>
      <c r="E114" s="5"/>
      <c r="F114" s="5"/>
    </row>
    <row r="115" spans="2:6" x14ac:dyDescent="0.25">
      <c r="B115" s="5"/>
      <c r="C115" s="5"/>
      <c r="D115" s="5"/>
      <c r="E115" s="5"/>
      <c r="F115" s="5"/>
    </row>
    <row r="116" spans="2:6" x14ac:dyDescent="0.25">
      <c r="B116" s="5"/>
      <c r="C116" s="5"/>
      <c r="D116" s="5"/>
      <c r="E116" s="5"/>
      <c r="F116" s="5"/>
    </row>
    <row r="117" spans="2:6" x14ac:dyDescent="0.25">
      <c r="B117" s="5"/>
      <c r="C117" s="5"/>
      <c r="D117" s="5"/>
      <c r="E117" s="5"/>
      <c r="F117" s="5"/>
    </row>
    <row r="118" spans="2:6" x14ac:dyDescent="0.25">
      <c r="B118" s="5"/>
      <c r="C118" s="5"/>
      <c r="D118" s="5"/>
      <c r="E118" s="5"/>
      <c r="F118" s="5"/>
    </row>
    <row r="119" spans="2:6" x14ac:dyDescent="0.25">
      <c r="B119" s="5"/>
      <c r="C119" s="5"/>
      <c r="D119" s="5"/>
      <c r="E119" s="5"/>
      <c r="F119" s="5"/>
    </row>
    <row r="120" spans="2:6" x14ac:dyDescent="0.25">
      <c r="B120" s="5"/>
      <c r="C120" s="5"/>
      <c r="D120" s="5"/>
      <c r="E120" s="5"/>
      <c r="F120" s="5"/>
    </row>
    <row r="121" spans="2:6" x14ac:dyDescent="0.25">
      <c r="B121" s="5"/>
      <c r="C121" s="5"/>
      <c r="D121" s="5"/>
      <c r="E121" s="5"/>
      <c r="F121" s="5"/>
    </row>
    <row r="122" spans="2:6" x14ac:dyDescent="0.25">
      <c r="B122" s="5"/>
      <c r="C122" s="5"/>
      <c r="D122" s="5"/>
      <c r="E122" s="5"/>
      <c r="F122" s="5"/>
    </row>
    <row r="123" spans="2:6" x14ac:dyDescent="0.25">
      <c r="B123" s="5"/>
      <c r="C123" s="5"/>
      <c r="D123" s="5"/>
      <c r="E123" s="5"/>
      <c r="F123" s="5"/>
    </row>
    <row r="124" spans="2:6" x14ac:dyDescent="0.25">
      <c r="B124" s="5"/>
      <c r="C124" s="5"/>
      <c r="D124" s="5"/>
      <c r="E124" s="5"/>
      <c r="F124" s="5"/>
    </row>
    <row r="125" spans="2:6" x14ac:dyDescent="0.25">
      <c r="B125" s="5"/>
      <c r="C125" s="5"/>
      <c r="D125" s="5"/>
      <c r="E125" s="5"/>
      <c r="F125" s="5"/>
    </row>
    <row r="126" spans="2:6" x14ac:dyDescent="0.25">
      <c r="B126" s="5"/>
      <c r="C126" s="5"/>
      <c r="D126" s="5"/>
      <c r="E126" s="5"/>
      <c r="F126" s="5"/>
    </row>
    <row r="127" spans="2:6" x14ac:dyDescent="0.25">
      <c r="B127" s="5"/>
      <c r="C127" s="5"/>
      <c r="D127" s="5"/>
      <c r="E127" s="5"/>
      <c r="F127" s="5"/>
    </row>
    <row r="128" spans="2:6" x14ac:dyDescent="0.25">
      <c r="B128" s="5"/>
      <c r="C128" s="5"/>
      <c r="D128" s="5"/>
      <c r="E128" s="5"/>
      <c r="F128" s="5"/>
    </row>
    <row r="129" spans="2:6" x14ac:dyDescent="0.25">
      <c r="B129" s="5"/>
      <c r="C129" s="5"/>
      <c r="D129" s="5"/>
      <c r="E129" s="5"/>
      <c r="F129" s="5"/>
    </row>
    <row r="130" spans="2:6" x14ac:dyDescent="0.25">
      <c r="B130" s="5"/>
      <c r="C130" s="5"/>
      <c r="D130" s="5"/>
      <c r="E130" s="5"/>
      <c r="F130" s="5"/>
    </row>
    <row r="131" spans="2:6" x14ac:dyDescent="0.25">
      <c r="B131" s="5"/>
      <c r="C131" s="5"/>
      <c r="D131" s="5"/>
      <c r="E131" s="5"/>
      <c r="F131" s="5"/>
    </row>
    <row r="132" spans="2:6" x14ac:dyDescent="0.25">
      <c r="B132" s="5"/>
      <c r="C132" s="5"/>
      <c r="D132" s="5"/>
      <c r="E132" s="5"/>
      <c r="F132" s="5"/>
    </row>
    <row r="133" spans="2:6" x14ac:dyDescent="0.25">
      <c r="B133" s="5"/>
      <c r="C133" s="5"/>
      <c r="D133" s="5"/>
      <c r="E133" s="5"/>
      <c r="F133" s="5"/>
    </row>
    <row r="134" spans="2:6" x14ac:dyDescent="0.25">
      <c r="B134" s="5"/>
      <c r="C134" s="5"/>
      <c r="D134" s="5"/>
      <c r="E134" s="5"/>
      <c r="F134" s="5"/>
    </row>
    <row r="135" spans="2:6" x14ac:dyDescent="0.25">
      <c r="B135" s="5"/>
      <c r="C135" s="5"/>
      <c r="D135" s="5"/>
      <c r="E135" s="5"/>
      <c r="F135" s="5"/>
    </row>
    <row r="136" spans="2:6" x14ac:dyDescent="0.25">
      <c r="B136" s="5"/>
      <c r="C136" s="5"/>
      <c r="D136" s="5"/>
      <c r="E136" s="5"/>
      <c r="F136" s="5"/>
    </row>
  </sheetData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2016-01-23T13:14:56Z</dcterms:created>
  <dcterms:modified xsi:type="dcterms:W3CDTF">2016-01-23T15:00:32Z</dcterms:modified>
</cp:coreProperties>
</file>