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esultat" sheetId="1" r:id="rId1"/>
    <sheet name="classement general" sheetId="2" r:id="rId2"/>
    <sheet name="attaque-defense" sheetId="3" r:id="rId3"/>
    <sheet name="marqueurs" sheetId="4" r:id="rId4"/>
  </sheets>
  <definedNames/>
  <calcPr fullCalcOnLoad="1"/>
</workbook>
</file>

<file path=xl/sharedStrings.xml><?xml version="1.0" encoding="utf-8"?>
<sst xmlns="http://schemas.openxmlformats.org/spreadsheetml/2006/main" count="393" uniqueCount="59">
  <si>
    <t>Joueurs</t>
  </si>
  <si>
    <t>P</t>
  </si>
  <si>
    <t>ESSAI</t>
  </si>
  <si>
    <t>Transformation</t>
  </si>
  <si>
    <t>Drop</t>
  </si>
  <si>
    <t>Pénalité</t>
  </si>
  <si>
    <t>Total joueurs.</t>
  </si>
  <si>
    <t>total points marqués</t>
  </si>
  <si>
    <t>top 10 marqueurs</t>
  </si>
  <si>
    <t>cartons</t>
  </si>
  <si>
    <t>Equipes</t>
  </si>
  <si>
    <t>Joué</t>
  </si>
  <si>
    <t>G</t>
  </si>
  <si>
    <t>N</t>
  </si>
  <si>
    <t>Pour</t>
  </si>
  <si>
    <t>Cont.</t>
  </si>
  <si>
    <t>Diff</t>
  </si>
  <si>
    <t>Ang</t>
  </si>
  <si>
    <t>RC Maurepas Elancourt</t>
  </si>
  <si>
    <t>R Aulnay sous Bois Club</t>
  </si>
  <si>
    <t>class</t>
  </si>
  <si>
    <t>points</t>
  </si>
  <si>
    <t>Meilleure défense</t>
  </si>
  <si>
    <t>Meilleure attaque</t>
  </si>
  <si>
    <t>MATCHS ALLER</t>
  </si>
  <si>
    <t>MATCHS RETOUR</t>
  </si>
  <si>
    <t>POINT</t>
  </si>
  <si>
    <t>CSM Aubergenville elisabethville</t>
  </si>
  <si>
    <t>SC Gretz tournan</t>
  </si>
  <si>
    <t>RC Triel</t>
  </si>
  <si>
    <t>RC Soisy sous Montmorency AM</t>
  </si>
  <si>
    <t>RC Etampes</t>
  </si>
  <si>
    <t>RC Le Chesnay 78</t>
  </si>
  <si>
    <t>Blanc Mesnil SR</t>
  </si>
  <si>
    <t>ES Nanterre</t>
  </si>
  <si>
    <t>RC Montesson</t>
  </si>
  <si>
    <t>CSM Aubergenville Elisabethville</t>
  </si>
  <si>
    <t>EXEMPT</t>
  </si>
  <si>
    <t>RC Maurepas-Elancourt</t>
  </si>
  <si>
    <t>Cont</t>
  </si>
  <si>
    <t>pour</t>
  </si>
  <si>
    <t>Cannes Alexandre</t>
  </si>
  <si>
    <t>Dernoncourt Stéphane</t>
  </si>
  <si>
    <t>Thierry    guillaume</t>
  </si>
  <si>
    <t>bouteleux vincent</t>
  </si>
  <si>
    <t>milhorat    pierrick</t>
  </si>
  <si>
    <t>Ramon          olivier</t>
  </si>
  <si>
    <t>Ducousso    nicolas</t>
  </si>
  <si>
    <t>Modeste      jérémy</t>
  </si>
  <si>
    <t>Le rochais    cedric</t>
  </si>
  <si>
    <t>Jolly            damien</t>
  </si>
  <si>
    <t>Cardoner       julien</t>
  </si>
  <si>
    <t>Gouverne  Laurent</t>
  </si>
  <si>
    <t>Lamiot        Thibault</t>
  </si>
  <si>
    <t>Punis</t>
  </si>
  <si>
    <t>Jours</t>
  </si>
  <si>
    <t>Si tahar            Boris</t>
  </si>
  <si>
    <t>Le renard        Anthony</t>
  </si>
  <si>
    <t>Grande                Cyril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</si>
</sst>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6">
    <font>
      <sz val="10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b/>
      <i/>
      <u val="single"/>
      <sz val="36"/>
      <name val="Trebuchet MS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vertAlign val="subscript"/>
      <sz val="10"/>
      <name val="Tahoma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vertAlign val="subscript"/>
      <sz val="10"/>
      <color indexed="12"/>
      <name val="Tahoma"/>
      <family val="2"/>
    </font>
    <font>
      <sz val="10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7" fillId="5" borderId="11" xfId="0" applyFont="1" applyFill="1" applyBorder="1" applyAlignment="1">
      <alignment horizontal="right"/>
    </xf>
    <xf numFmtId="0" fontId="6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right"/>
    </xf>
    <xf numFmtId="0" fontId="7" fillId="5" borderId="14" xfId="0" applyFont="1" applyFill="1" applyBorder="1" applyAlignment="1">
      <alignment horizontal="right"/>
    </xf>
    <xf numFmtId="0" fontId="8" fillId="5" borderId="10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10" fillId="0" borderId="15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/>
    </xf>
    <xf numFmtId="0" fontId="9" fillId="0" borderId="16" xfId="0" applyFont="1" applyBorder="1" applyAlignment="1">
      <alignment vertical="center"/>
    </xf>
    <xf numFmtId="0" fontId="12" fillId="5" borderId="17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2" fillId="5" borderId="31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right"/>
    </xf>
    <xf numFmtId="0" fontId="9" fillId="0" borderId="33" xfId="0" applyFont="1" applyFill="1" applyBorder="1" applyAlignment="1">
      <alignment wrapText="1"/>
    </xf>
    <xf numFmtId="0" fontId="9" fillId="0" borderId="34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10" fillId="0" borderId="30" xfId="0" applyFont="1" applyFill="1" applyBorder="1" applyAlignment="1">
      <alignment wrapText="1"/>
    </xf>
    <xf numFmtId="0" fontId="10" fillId="0" borderId="23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7" fillId="0" borderId="3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8" fillId="4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2" fillId="0" borderId="3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5" borderId="36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0" fontId="4" fillId="8" borderId="16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4" fillId="8" borderId="26" xfId="0" applyFont="1" applyFill="1" applyBorder="1" applyAlignment="1">
      <alignment horizontal="center" wrapText="1"/>
    </xf>
    <xf numFmtId="0" fontId="4" fillId="5" borderId="35" xfId="0" applyFont="1" applyFill="1" applyBorder="1" applyAlignment="1">
      <alignment horizontal="center" wrapText="1"/>
    </xf>
    <xf numFmtId="0" fontId="4" fillId="8" borderId="2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0" fontId="4" fillId="9" borderId="35" xfId="0" applyFont="1" applyFill="1" applyBorder="1" applyAlignment="1">
      <alignment horizontal="center" wrapText="1"/>
    </xf>
    <xf numFmtId="0" fontId="4" fillId="9" borderId="24" xfId="0" applyFont="1" applyFill="1" applyBorder="1" applyAlignment="1">
      <alignment horizontal="center" wrapText="1"/>
    </xf>
    <xf numFmtId="0" fontId="4" fillId="9" borderId="36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wrapText="1"/>
    </xf>
    <xf numFmtId="0" fontId="9" fillId="0" borderId="40" xfId="0" applyFont="1" applyFill="1" applyBorder="1" applyAlignment="1">
      <alignment wrapText="1"/>
    </xf>
    <xf numFmtId="0" fontId="9" fillId="0" borderId="4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wrapText="1"/>
    </xf>
    <xf numFmtId="0" fontId="9" fillId="2" borderId="22" xfId="0" applyFont="1" applyFill="1" applyBorder="1" applyAlignment="1">
      <alignment wrapText="1"/>
    </xf>
    <xf numFmtId="0" fontId="9" fillId="2" borderId="26" xfId="0" applyFont="1" applyFill="1" applyBorder="1" applyAlignment="1">
      <alignment wrapText="1"/>
    </xf>
    <xf numFmtId="0" fontId="12" fillId="0" borderId="24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4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32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3" borderId="44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right"/>
    </xf>
    <xf numFmtId="0" fontId="7" fillId="4" borderId="11" xfId="0" applyFont="1" applyFill="1" applyBorder="1" applyAlignment="1">
      <alignment horizontal="right"/>
    </xf>
    <xf numFmtId="0" fontId="8" fillId="2" borderId="17" xfId="0" applyFont="1" applyFill="1" applyBorder="1" applyAlignment="1">
      <alignment/>
    </xf>
    <xf numFmtId="0" fontId="7" fillId="4" borderId="35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4" borderId="22" xfId="0" applyFont="1" applyFill="1" applyBorder="1" applyAlignment="1">
      <alignment horizontal="right"/>
    </xf>
    <xf numFmtId="0" fontId="7" fillId="2" borderId="46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/>
    </xf>
    <xf numFmtId="14" fontId="9" fillId="7" borderId="48" xfId="0" applyNumberFormat="1" applyFont="1" applyFill="1" applyBorder="1" applyAlignment="1">
      <alignment horizontal="center" vertical="center" wrapText="1"/>
    </xf>
    <xf numFmtId="14" fontId="9" fillId="7" borderId="49" xfId="0" applyNumberFormat="1" applyFont="1" applyFill="1" applyBorder="1" applyAlignment="1">
      <alignment horizontal="center" vertical="center" wrapText="1"/>
    </xf>
    <xf numFmtId="14" fontId="9" fillId="7" borderId="50" xfId="0" applyNumberFormat="1" applyFont="1" applyFill="1" applyBorder="1" applyAlignment="1">
      <alignment horizontal="center" vertical="center" wrapText="1"/>
    </xf>
    <xf numFmtId="14" fontId="9" fillId="7" borderId="51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4" fontId="9" fillId="3" borderId="52" xfId="0" applyNumberFormat="1" applyFont="1" applyFill="1" applyBorder="1" applyAlignment="1">
      <alignment horizontal="center" vertical="center" wrapText="1"/>
    </xf>
    <xf numFmtId="14" fontId="9" fillId="3" borderId="0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4" fontId="9" fillId="3" borderId="1" xfId="0" applyNumberFormat="1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14" fontId="9" fillId="3" borderId="34" xfId="0" applyNumberFormat="1" applyFont="1" applyFill="1" applyBorder="1" applyAlignment="1">
      <alignment horizontal="center" vertical="center" wrapText="1"/>
    </xf>
    <xf numFmtId="14" fontId="9" fillId="3" borderId="14" xfId="0" applyNumberFormat="1" applyFont="1" applyFill="1" applyBorder="1" applyAlignment="1">
      <alignment horizontal="center" vertical="center" wrapText="1"/>
    </xf>
    <xf numFmtId="14" fontId="9" fillId="7" borderId="8" xfId="0" applyNumberFormat="1" applyFont="1" applyFill="1" applyBorder="1" applyAlignment="1">
      <alignment horizontal="center" vertical="center" wrapText="1"/>
    </xf>
    <xf numFmtId="14" fontId="9" fillId="7" borderId="53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2" fillId="6" borderId="1" xfId="0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0" fontId="2" fillId="6" borderId="19" xfId="0" applyFont="1" applyFill="1" applyBorder="1" applyAlignment="1">
      <alignment vertical="top" wrapText="1"/>
    </xf>
    <xf numFmtId="0" fontId="1" fillId="2" borderId="36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  <xf numFmtId="0" fontId="5" fillId="2" borderId="4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 topLeftCell="F1">
      <selection activeCell="K24" sqref="K24"/>
    </sheetView>
  </sheetViews>
  <sheetFormatPr defaultColWidth="11.421875" defaultRowHeight="12.75"/>
  <cols>
    <col min="1" max="1" width="33.140625" style="25" customWidth="1"/>
    <col min="2" max="2" width="11.8515625" style="107" bestFit="1" customWidth="1"/>
    <col min="3" max="4" width="11.57421875" style="25" customWidth="1"/>
    <col min="5" max="5" width="11.57421875" style="110" customWidth="1"/>
    <col min="6" max="6" width="36.28125" style="25" customWidth="1"/>
    <col min="7" max="7" width="0.5625" style="25" customWidth="1"/>
    <col min="8" max="8" width="34.140625" style="25" customWidth="1"/>
    <col min="9" max="11" width="11.57421875" style="25" customWidth="1"/>
    <col min="12" max="12" width="10.28125" style="25" customWidth="1"/>
    <col min="13" max="13" width="34.7109375" style="25" customWidth="1"/>
    <col min="14" max="16384" width="11.57421875" style="25" customWidth="1"/>
  </cols>
  <sheetData>
    <row r="1" spans="1:13" ht="12.75">
      <c r="A1" s="141" t="s">
        <v>24</v>
      </c>
      <c r="B1" s="141"/>
      <c r="C1" s="141"/>
      <c r="D1" s="141"/>
      <c r="E1" s="141"/>
      <c r="F1" s="141"/>
      <c r="G1" s="24"/>
      <c r="H1" s="141" t="s">
        <v>25</v>
      </c>
      <c r="I1" s="141"/>
      <c r="J1" s="141"/>
      <c r="K1" s="141"/>
      <c r="L1" s="141"/>
      <c r="M1" s="141"/>
    </row>
    <row r="2" spans="1:13" ht="13.5" thickBot="1">
      <c r="A2" s="26"/>
      <c r="B2" s="102"/>
      <c r="C2" s="27"/>
      <c r="D2" s="27"/>
      <c r="E2" s="108"/>
      <c r="F2" s="27"/>
      <c r="G2" s="28"/>
      <c r="H2" s="26"/>
      <c r="I2" s="26"/>
      <c r="J2" s="26"/>
      <c r="K2" s="26"/>
      <c r="L2" s="26"/>
      <c r="M2" s="26"/>
    </row>
    <row r="3" spans="1:13" ht="12.75">
      <c r="A3" s="148"/>
      <c r="B3" s="111"/>
      <c r="C3" s="132" t="s">
        <v>26</v>
      </c>
      <c r="D3" s="132" t="s">
        <v>26</v>
      </c>
      <c r="E3" s="142">
        <v>39019</v>
      </c>
      <c r="F3" s="143"/>
      <c r="G3" s="29"/>
      <c r="H3" s="152"/>
      <c r="I3" s="54"/>
      <c r="J3" s="124" t="s">
        <v>26</v>
      </c>
      <c r="K3" s="124" t="s">
        <v>26</v>
      </c>
      <c r="L3" s="146">
        <v>39068</v>
      </c>
      <c r="M3" s="127"/>
    </row>
    <row r="4" spans="1:13" ht="15" thickBot="1">
      <c r="A4" s="149"/>
      <c r="B4" s="112">
        <f>IF(B5&lt;&gt;"",1,0)</f>
        <v>1</v>
      </c>
      <c r="C4" s="133"/>
      <c r="D4" s="133"/>
      <c r="E4" s="144"/>
      <c r="F4" s="145"/>
      <c r="G4" s="29"/>
      <c r="H4" s="123"/>
      <c r="I4" s="55">
        <f>IF(I5&lt;&gt;"",1,0)</f>
        <v>1</v>
      </c>
      <c r="J4" s="125"/>
      <c r="K4" s="125"/>
      <c r="L4" s="147"/>
      <c r="M4" s="129"/>
    </row>
    <row r="5" spans="1:13" ht="12.75">
      <c r="A5" s="46" t="s">
        <v>35</v>
      </c>
      <c r="B5" s="72">
        <v>17</v>
      </c>
      <c r="C5" s="53">
        <v>2</v>
      </c>
      <c r="D5" s="30">
        <v>2</v>
      </c>
      <c r="E5" s="109">
        <v>17</v>
      </c>
      <c r="F5" s="31" t="s">
        <v>28</v>
      </c>
      <c r="G5" s="32"/>
      <c r="H5" s="33" t="s">
        <v>28</v>
      </c>
      <c r="I5" s="34">
        <v>11</v>
      </c>
      <c r="J5" s="53">
        <f aca="true" t="shared" si="0" ref="J5:J10">IF(I5&lt;&gt;"",IF(I5&gt;L5,3,IF(I5=L5,2,1)),0)</f>
        <v>3</v>
      </c>
      <c r="K5" s="53">
        <f aca="true" t="shared" si="1" ref="K5:K10">IF(L5&lt;&gt;"",IF(L5&gt;I5,3,IF(L5=I5,2,1)),0)</f>
        <v>1</v>
      </c>
      <c r="L5" s="35">
        <v>0</v>
      </c>
      <c r="M5" s="36" t="s">
        <v>35</v>
      </c>
    </row>
    <row r="6" spans="1:13" ht="12.75">
      <c r="A6" s="37" t="s">
        <v>34</v>
      </c>
      <c r="B6" s="99">
        <v>15</v>
      </c>
      <c r="C6" s="53">
        <f>IF(B6&lt;&gt;"",IF(B6&gt;E6,3,IF(B6=E6,1,1)),0)</f>
        <v>3</v>
      </c>
      <c r="D6" s="38">
        <f>IF(E6&lt;&gt;"",IF(E6&gt;B6,3,IF(E6=B6,1,1)),0)</f>
        <v>1</v>
      </c>
      <c r="E6" s="39">
        <v>6</v>
      </c>
      <c r="F6" s="41" t="s">
        <v>29</v>
      </c>
      <c r="G6" s="32"/>
      <c r="H6" s="33" t="s">
        <v>29</v>
      </c>
      <c r="I6" s="33">
        <v>16</v>
      </c>
      <c r="J6" s="53">
        <f t="shared" si="0"/>
        <v>3</v>
      </c>
      <c r="K6" s="53">
        <f t="shared" si="1"/>
        <v>1</v>
      </c>
      <c r="L6" s="40">
        <v>3</v>
      </c>
      <c r="M6" s="36" t="s">
        <v>34</v>
      </c>
    </row>
    <row r="7" spans="1:13" ht="12.75">
      <c r="A7" s="37" t="s">
        <v>19</v>
      </c>
      <c r="B7" s="99">
        <v>19</v>
      </c>
      <c r="C7" s="53">
        <f>IF(B7&lt;&gt;"",IF(B7&gt;E7,3,IF(B7=E7,1,1)),0)</f>
        <v>3</v>
      </c>
      <c r="D7" s="38">
        <f>IF(E7&lt;&gt;"",IF(E7&gt;B7,3,IF(E7=B7,1,1)),0)</f>
        <v>1</v>
      </c>
      <c r="E7" s="39">
        <v>6</v>
      </c>
      <c r="F7" s="41" t="s">
        <v>30</v>
      </c>
      <c r="G7" s="32"/>
      <c r="H7" s="33" t="s">
        <v>30</v>
      </c>
      <c r="I7" s="33">
        <v>5</v>
      </c>
      <c r="J7" s="53">
        <f t="shared" si="0"/>
        <v>1</v>
      </c>
      <c r="K7" s="53">
        <f t="shared" si="1"/>
        <v>3</v>
      </c>
      <c r="L7" s="40">
        <v>10</v>
      </c>
      <c r="M7" s="36" t="s">
        <v>19</v>
      </c>
    </row>
    <row r="8" spans="1:13" ht="12.75">
      <c r="A8" s="37" t="s">
        <v>18</v>
      </c>
      <c r="B8" s="99">
        <v>18</v>
      </c>
      <c r="C8" s="53">
        <f>IF(B8&lt;&gt;"",IF(B8&gt;E8,3,IF(B8=E8,1,1)),0)</f>
        <v>3</v>
      </c>
      <c r="D8" s="38">
        <f>IF(E8&lt;&gt;"",IF(E8&gt;B8,3,IF(E8=B8,1,1)),0)</f>
        <v>1</v>
      </c>
      <c r="E8" s="39">
        <v>0</v>
      </c>
      <c r="F8" s="41" t="s">
        <v>31</v>
      </c>
      <c r="G8" s="32"/>
      <c r="H8" s="33" t="s">
        <v>31</v>
      </c>
      <c r="I8" s="33">
        <v>7</v>
      </c>
      <c r="J8" s="53">
        <f t="shared" si="0"/>
        <v>1</v>
      </c>
      <c r="K8" s="53">
        <f t="shared" si="1"/>
        <v>3</v>
      </c>
      <c r="L8" s="40">
        <v>11</v>
      </c>
      <c r="M8" s="36" t="s">
        <v>18</v>
      </c>
    </row>
    <row r="9" spans="1:13" ht="12.75">
      <c r="A9" s="37" t="s">
        <v>33</v>
      </c>
      <c r="B9" s="99">
        <v>7</v>
      </c>
      <c r="C9" s="53">
        <f>IF(B9&lt;&gt;"",IF(B9&gt;E9,3,IF(B9=E9,1,1)),0)</f>
        <v>1</v>
      </c>
      <c r="D9" s="38">
        <f>IF(E9&lt;&gt;"",IF(E9&gt;B9,3,IF(E9=B9,1,1)),0)</f>
        <v>3</v>
      </c>
      <c r="E9" s="39">
        <v>17</v>
      </c>
      <c r="F9" s="41" t="s">
        <v>32</v>
      </c>
      <c r="G9" s="32"/>
      <c r="H9" s="33" t="s">
        <v>32</v>
      </c>
      <c r="I9" s="33">
        <v>13</v>
      </c>
      <c r="J9" s="53">
        <f t="shared" si="0"/>
        <v>1</v>
      </c>
      <c r="K9" s="53">
        <f t="shared" si="1"/>
        <v>3</v>
      </c>
      <c r="L9" s="40">
        <v>15</v>
      </c>
      <c r="M9" s="36" t="s">
        <v>33</v>
      </c>
    </row>
    <row r="10" spans="1:13" ht="13.5" thickBot="1">
      <c r="A10" s="42" t="s">
        <v>36</v>
      </c>
      <c r="B10" s="100"/>
      <c r="C10" s="53">
        <f>IF(B10&lt;&gt;"",IF(B10&gt;E10,3,IF(B10=E10,1,1)),0)</f>
        <v>0</v>
      </c>
      <c r="D10" s="43">
        <f>IF(E10&lt;&gt;"",IF(E10&gt;B10,3,IF(E10=B10,1,1)),0)</f>
        <v>0</v>
      </c>
      <c r="E10" s="47"/>
      <c r="F10" s="44" t="s">
        <v>37</v>
      </c>
      <c r="G10" s="32"/>
      <c r="H10" s="33" t="s">
        <v>36</v>
      </c>
      <c r="I10" s="33"/>
      <c r="J10" s="53">
        <f t="shared" si="0"/>
        <v>0</v>
      </c>
      <c r="K10" s="53">
        <f t="shared" si="1"/>
        <v>0</v>
      </c>
      <c r="L10" s="40"/>
      <c r="M10" s="36" t="s">
        <v>37</v>
      </c>
    </row>
    <row r="11" spans="1:13" ht="12.75" customHeight="1">
      <c r="A11" s="136"/>
      <c r="B11" s="104"/>
      <c r="C11" s="132" t="s">
        <v>26</v>
      </c>
      <c r="D11" s="132" t="s">
        <v>26</v>
      </c>
      <c r="E11" s="134">
        <v>38991</v>
      </c>
      <c r="F11" s="135"/>
      <c r="G11" s="45"/>
      <c r="H11" s="122"/>
      <c r="I11" s="54"/>
      <c r="J11" s="124" t="s">
        <v>26</v>
      </c>
      <c r="K11" s="124" t="s">
        <v>26</v>
      </c>
      <c r="L11" s="126">
        <v>39089</v>
      </c>
      <c r="M11" s="127"/>
    </row>
    <row r="12" spans="1:13" ht="15" thickBot="1">
      <c r="A12" s="140"/>
      <c r="B12" s="103">
        <f>IF(B13&lt;&gt;"",1,0)</f>
        <v>1</v>
      </c>
      <c r="C12" s="133"/>
      <c r="D12" s="133"/>
      <c r="E12" s="134"/>
      <c r="F12" s="135"/>
      <c r="G12" s="45"/>
      <c r="H12" s="123"/>
      <c r="I12" s="55">
        <f>IF(I13&lt;&gt;"",1,0)</f>
        <v>1</v>
      </c>
      <c r="J12" s="125"/>
      <c r="K12" s="125"/>
      <c r="L12" s="128"/>
      <c r="M12" s="129"/>
    </row>
    <row r="13" spans="1:13" ht="12.75">
      <c r="A13" s="46" t="s">
        <v>36</v>
      </c>
      <c r="B13" s="72">
        <v>27</v>
      </c>
      <c r="C13" s="53">
        <f aca="true" t="shared" si="2" ref="C13:C18">IF(B13&lt;&gt;"",IF(B13&gt;E13,3,IF(B13=E13,1,1)),0)</f>
        <v>3</v>
      </c>
      <c r="D13" s="30">
        <f aca="true" t="shared" si="3" ref="D13:D18">IF(E13&lt;&gt;"",IF(E13&gt;B13,3,IF(E13=B13,1,1)),0)</f>
        <v>1</v>
      </c>
      <c r="E13" s="109">
        <v>8</v>
      </c>
      <c r="F13" s="31" t="s">
        <v>35</v>
      </c>
      <c r="G13" s="32"/>
      <c r="H13" s="33" t="s">
        <v>35</v>
      </c>
      <c r="I13" s="34">
        <v>0</v>
      </c>
      <c r="J13" s="53">
        <f aca="true" t="shared" si="4" ref="J13:J18">IF(I13&lt;&gt;"",IF(I13&gt;L13,3,IF(I13=L13,2,1)),0)</f>
        <v>1</v>
      </c>
      <c r="K13" s="53">
        <f aca="true" t="shared" si="5" ref="K13:K18">IF(L13&lt;&gt;"",IF(L13&gt;I13,3,IF(L13=I13,2,1)),0)</f>
        <v>3</v>
      </c>
      <c r="L13" s="35">
        <v>13</v>
      </c>
      <c r="M13" s="36" t="s">
        <v>36</v>
      </c>
    </row>
    <row r="14" spans="1:13" ht="12.75">
      <c r="A14" s="37" t="s">
        <v>28</v>
      </c>
      <c r="B14" s="99">
        <v>3</v>
      </c>
      <c r="C14" s="53">
        <f t="shared" si="2"/>
        <v>1</v>
      </c>
      <c r="D14" s="38">
        <f t="shared" si="3"/>
        <v>3</v>
      </c>
      <c r="E14" s="39">
        <v>20</v>
      </c>
      <c r="F14" s="41" t="s">
        <v>34</v>
      </c>
      <c r="G14" s="32"/>
      <c r="H14" s="33" t="s">
        <v>34</v>
      </c>
      <c r="I14" s="33">
        <v>10</v>
      </c>
      <c r="J14" s="53">
        <f t="shared" si="4"/>
        <v>1</v>
      </c>
      <c r="K14" s="53">
        <f t="shared" si="5"/>
        <v>3</v>
      </c>
      <c r="L14" s="40">
        <v>12</v>
      </c>
      <c r="M14" s="36" t="s">
        <v>28</v>
      </c>
    </row>
    <row r="15" spans="1:13" ht="12.75">
      <c r="A15" s="37" t="s">
        <v>29</v>
      </c>
      <c r="B15" s="99">
        <v>13</v>
      </c>
      <c r="C15" s="53">
        <f t="shared" si="2"/>
        <v>3</v>
      </c>
      <c r="D15" s="38">
        <f t="shared" si="3"/>
        <v>1</v>
      </c>
      <c r="E15" s="39">
        <v>12</v>
      </c>
      <c r="F15" s="41" t="s">
        <v>19</v>
      </c>
      <c r="G15" s="32"/>
      <c r="H15" s="33" t="s">
        <v>19</v>
      </c>
      <c r="I15" s="33">
        <v>15</v>
      </c>
      <c r="J15" s="53">
        <f t="shared" si="4"/>
        <v>3</v>
      </c>
      <c r="K15" s="53">
        <f t="shared" si="5"/>
        <v>1</v>
      </c>
      <c r="L15" s="40">
        <v>14</v>
      </c>
      <c r="M15" s="36" t="s">
        <v>29</v>
      </c>
    </row>
    <row r="16" spans="1:13" ht="12.75">
      <c r="A16" s="37" t="s">
        <v>30</v>
      </c>
      <c r="B16" s="99">
        <v>13</v>
      </c>
      <c r="C16" s="53">
        <f t="shared" si="2"/>
        <v>1</v>
      </c>
      <c r="D16" s="38">
        <f t="shared" si="3"/>
        <v>3</v>
      </c>
      <c r="E16" s="39">
        <v>14</v>
      </c>
      <c r="F16" s="41" t="s">
        <v>18</v>
      </c>
      <c r="G16" s="32"/>
      <c r="H16" s="33" t="s">
        <v>18</v>
      </c>
      <c r="I16" s="33">
        <v>12</v>
      </c>
      <c r="J16" s="53">
        <f t="shared" si="4"/>
        <v>3</v>
      </c>
      <c r="K16" s="53">
        <f t="shared" si="5"/>
        <v>1</v>
      </c>
      <c r="L16" s="40">
        <v>3</v>
      </c>
      <c r="M16" s="36" t="s">
        <v>30</v>
      </c>
    </row>
    <row r="17" spans="1:13" ht="12.75">
      <c r="A17" s="37" t="s">
        <v>31</v>
      </c>
      <c r="B17" s="99">
        <v>43</v>
      </c>
      <c r="C17" s="53">
        <f t="shared" si="2"/>
        <v>3</v>
      </c>
      <c r="D17" s="38">
        <f t="shared" si="3"/>
        <v>1</v>
      </c>
      <c r="E17" s="39">
        <v>12</v>
      </c>
      <c r="F17" s="41" t="s">
        <v>33</v>
      </c>
      <c r="G17" s="32"/>
      <c r="H17" s="33" t="s">
        <v>33</v>
      </c>
      <c r="I17" s="33">
        <v>17</v>
      </c>
      <c r="J17" s="53">
        <f t="shared" si="4"/>
        <v>3</v>
      </c>
      <c r="K17" s="53">
        <f t="shared" si="5"/>
        <v>1</v>
      </c>
      <c r="L17" s="40">
        <v>12</v>
      </c>
      <c r="M17" s="36" t="s">
        <v>31</v>
      </c>
    </row>
    <row r="18" spans="1:13" ht="13.5" thickBot="1">
      <c r="A18" s="42" t="s">
        <v>32</v>
      </c>
      <c r="B18" s="100"/>
      <c r="C18" s="53">
        <f t="shared" si="2"/>
        <v>0</v>
      </c>
      <c r="D18" s="43">
        <f t="shared" si="3"/>
        <v>0</v>
      </c>
      <c r="E18" s="47"/>
      <c r="F18" s="44" t="s">
        <v>37</v>
      </c>
      <c r="G18" s="32"/>
      <c r="H18" s="33" t="s">
        <v>32</v>
      </c>
      <c r="I18" s="33"/>
      <c r="J18" s="53">
        <f t="shared" si="4"/>
        <v>0</v>
      </c>
      <c r="K18" s="53">
        <f t="shared" si="5"/>
        <v>0</v>
      </c>
      <c r="L18" s="40"/>
      <c r="M18" s="36" t="s">
        <v>37</v>
      </c>
    </row>
    <row r="19" spans="1:13" ht="12.75">
      <c r="A19" s="136"/>
      <c r="B19" s="105"/>
      <c r="C19" s="132" t="s">
        <v>26</v>
      </c>
      <c r="D19" s="132" t="s">
        <v>26</v>
      </c>
      <c r="E19" s="134">
        <v>38998</v>
      </c>
      <c r="F19" s="135"/>
      <c r="G19" s="45"/>
      <c r="H19" s="122"/>
      <c r="I19" s="54"/>
      <c r="J19" s="124" t="s">
        <v>26</v>
      </c>
      <c r="K19" s="124" t="s">
        <v>26</v>
      </c>
      <c r="L19" s="126">
        <v>39096</v>
      </c>
      <c r="M19" s="127"/>
    </row>
    <row r="20" spans="1:13" ht="15" thickBot="1">
      <c r="A20" s="137"/>
      <c r="B20" s="103">
        <f>IF(B21&lt;&gt;"",1,0)</f>
        <v>1</v>
      </c>
      <c r="C20" s="133"/>
      <c r="D20" s="133"/>
      <c r="E20" s="134"/>
      <c r="F20" s="135"/>
      <c r="G20" s="45"/>
      <c r="H20" s="123"/>
      <c r="I20" s="55">
        <f>IF(I21&lt;&gt;"",1,0)</f>
        <v>1</v>
      </c>
      <c r="J20" s="125"/>
      <c r="K20" s="125"/>
      <c r="L20" s="128"/>
      <c r="M20" s="129"/>
    </row>
    <row r="21" spans="1:13" ht="12.75">
      <c r="A21" s="46" t="s">
        <v>34</v>
      </c>
      <c r="B21" s="72">
        <v>6</v>
      </c>
      <c r="C21" s="53">
        <f aca="true" t="shared" si="6" ref="C21:C26">IF(B21&lt;&gt;"",IF(B21&gt;E21,3,IF(B21=E21,1,1)),0)</f>
        <v>1</v>
      </c>
      <c r="D21" s="30">
        <f aca="true" t="shared" si="7" ref="D21:D26">IF(E21&lt;&gt;"",IF(E21&gt;B21,3,IF(E21=B21,1,1)),0)</f>
        <v>3</v>
      </c>
      <c r="E21" s="109">
        <v>9</v>
      </c>
      <c r="F21" s="31" t="s">
        <v>36</v>
      </c>
      <c r="G21" s="32"/>
      <c r="H21" s="33" t="s">
        <v>36</v>
      </c>
      <c r="I21" s="34">
        <v>17</v>
      </c>
      <c r="J21" s="53">
        <f>IF(I21&lt;&gt;"",IF(I21&gt;L21,3,IF(I21=L21,2,1)),0)</f>
        <v>3</v>
      </c>
      <c r="K21" s="30">
        <f>IF(L21&lt;&gt;"",IF(L21&gt;I21,3,IF(L21=I21,2,1)),0)</f>
        <v>1</v>
      </c>
      <c r="L21" s="35">
        <v>8</v>
      </c>
      <c r="M21" s="36" t="s">
        <v>34</v>
      </c>
    </row>
    <row r="22" spans="1:13" ht="12.75">
      <c r="A22" s="37" t="s">
        <v>19</v>
      </c>
      <c r="B22" s="99">
        <v>10</v>
      </c>
      <c r="C22" s="53">
        <f t="shared" si="6"/>
        <v>3</v>
      </c>
      <c r="D22" s="38">
        <f t="shared" si="7"/>
        <v>1</v>
      </c>
      <c r="E22" s="39">
        <v>8</v>
      </c>
      <c r="F22" s="41" t="s">
        <v>28</v>
      </c>
      <c r="G22" s="32"/>
      <c r="H22" s="33" t="s">
        <v>28</v>
      </c>
      <c r="I22" s="33">
        <v>3</v>
      </c>
      <c r="J22" s="53">
        <v>2</v>
      </c>
      <c r="K22" s="38">
        <v>2</v>
      </c>
      <c r="L22" s="40">
        <v>3</v>
      </c>
      <c r="M22" s="36" t="s">
        <v>19</v>
      </c>
    </row>
    <row r="23" spans="1:13" ht="12.75">
      <c r="A23" s="37" t="s">
        <v>18</v>
      </c>
      <c r="B23" s="99">
        <v>26</v>
      </c>
      <c r="C23" s="53">
        <f t="shared" si="6"/>
        <v>3</v>
      </c>
      <c r="D23" s="38">
        <f t="shared" si="7"/>
        <v>1</v>
      </c>
      <c r="E23" s="39">
        <v>20</v>
      </c>
      <c r="F23" s="41" t="s">
        <v>29</v>
      </c>
      <c r="G23" s="32"/>
      <c r="H23" s="33" t="s">
        <v>29</v>
      </c>
      <c r="I23" s="33">
        <v>16</v>
      </c>
      <c r="J23" s="53">
        <f>IF(I23&lt;&gt;"",IF(I23&gt;L23,3,IF(I23=L23,1,1)),0)</f>
        <v>1</v>
      </c>
      <c r="K23" s="38">
        <f>IF(L23&lt;&gt;"",IF(L23&gt;I23,3,IF(L23=I23,1,1)),0)</f>
        <v>3</v>
      </c>
      <c r="L23" s="40">
        <v>20</v>
      </c>
      <c r="M23" s="36" t="s">
        <v>18</v>
      </c>
    </row>
    <row r="24" spans="1:13" ht="12.75">
      <c r="A24" s="37" t="s">
        <v>33</v>
      </c>
      <c r="B24" s="99">
        <v>18</v>
      </c>
      <c r="C24" s="53">
        <f t="shared" si="6"/>
        <v>1</v>
      </c>
      <c r="D24" s="38">
        <f t="shared" si="7"/>
        <v>3</v>
      </c>
      <c r="E24" s="39">
        <v>19</v>
      </c>
      <c r="F24" s="41" t="s">
        <v>30</v>
      </c>
      <c r="G24" s="32"/>
      <c r="H24" s="33" t="s">
        <v>30</v>
      </c>
      <c r="I24" s="33">
        <v>38</v>
      </c>
      <c r="J24" s="53">
        <f>IF(I24&lt;&gt;"",IF(I24&gt;L24,3,IF(I24=L24,1,1)),0)</f>
        <v>3</v>
      </c>
      <c r="K24" s="38">
        <f>IF(L24&lt;&gt;"",IF(L24&gt;I24,3,IF(L24=I24,1,1)),0)</f>
        <v>1</v>
      </c>
      <c r="L24" s="40">
        <v>12</v>
      </c>
      <c r="M24" s="36" t="s">
        <v>33</v>
      </c>
    </row>
    <row r="25" spans="1:13" ht="12.75">
      <c r="A25" s="37" t="s">
        <v>32</v>
      </c>
      <c r="B25" s="99">
        <v>13</v>
      </c>
      <c r="C25" s="53">
        <f t="shared" si="6"/>
        <v>3</v>
      </c>
      <c r="D25" s="38">
        <f t="shared" si="7"/>
        <v>1</v>
      </c>
      <c r="E25" s="39">
        <v>12</v>
      </c>
      <c r="F25" s="41" t="s">
        <v>31</v>
      </c>
      <c r="G25" s="32"/>
      <c r="H25" s="33" t="s">
        <v>31</v>
      </c>
      <c r="I25" s="33">
        <v>29</v>
      </c>
      <c r="J25" s="53">
        <f>IF(I25&lt;&gt;"",IF(I25&gt;L25,3,IF(I25=L25,1,1)),0)</f>
        <v>3</v>
      </c>
      <c r="K25" s="38">
        <f>IF(L25&lt;&gt;"",IF(L25&gt;I25,3,IF(L25=I25,1,1)),0)</f>
        <v>1</v>
      </c>
      <c r="L25" s="40">
        <v>19</v>
      </c>
      <c r="M25" s="36" t="s">
        <v>32</v>
      </c>
    </row>
    <row r="26" spans="1:13" ht="13.5" thickBot="1">
      <c r="A26" s="42" t="s">
        <v>35</v>
      </c>
      <c r="B26" s="100"/>
      <c r="C26" s="53">
        <f t="shared" si="6"/>
        <v>0</v>
      </c>
      <c r="D26" s="43">
        <f t="shared" si="7"/>
        <v>0</v>
      </c>
      <c r="E26" s="47"/>
      <c r="F26" s="44" t="s">
        <v>37</v>
      </c>
      <c r="G26" s="32"/>
      <c r="H26" s="33" t="s">
        <v>35</v>
      </c>
      <c r="I26" s="33"/>
      <c r="J26" s="53">
        <f>IF(I26&lt;&gt;"",IF(I26&gt;L26,3,IF(I26=L26,1,1)),0)</f>
        <v>0</v>
      </c>
      <c r="K26" s="43">
        <f>IF(L26&lt;&gt;"",IF(L26&gt;I26,3,IF(L26=I26,1,1)),0)</f>
        <v>0</v>
      </c>
      <c r="L26" s="40"/>
      <c r="M26" s="36" t="s">
        <v>37</v>
      </c>
    </row>
    <row r="27" spans="1:13" ht="12.75">
      <c r="A27" s="136"/>
      <c r="B27" s="105"/>
      <c r="C27" s="132" t="s">
        <v>26</v>
      </c>
      <c r="D27" s="132" t="s">
        <v>26</v>
      </c>
      <c r="E27" s="134">
        <v>39005</v>
      </c>
      <c r="F27" s="135"/>
      <c r="G27" s="45"/>
      <c r="H27" s="122"/>
      <c r="I27" s="54"/>
      <c r="J27" s="124" t="s">
        <v>26</v>
      </c>
      <c r="K27" s="124" t="s">
        <v>26</v>
      </c>
      <c r="L27" s="126">
        <v>39110</v>
      </c>
      <c r="M27" s="127"/>
    </row>
    <row r="28" spans="1:13" ht="15" thickBot="1">
      <c r="A28" s="137"/>
      <c r="B28" s="103">
        <f>IF(B29&lt;&gt;"",1,0)</f>
        <v>1</v>
      </c>
      <c r="C28" s="133"/>
      <c r="D28" s="133"/>
      <c r="E28" s="134"/>
      <c r="F28" s="135"/>
      <c r="G28" s="45"/>
      <c r="H28" s="123"/>
      <c r="I28" s="55">
        <f>IF(I29&lt;&gt;"",1,0)</f>
        <v>0</v>
      </c>
      <c r="J28" s="125"/>
      <c r="K28" s="125"/>
      <c r="L28" s="128"/>
      <c r="M28" s="129"/>
    </row>
    <row r="29" spans="1:13" ht="12.75">
      <c r="A29" s="46" t="s">
        <v>36</v>
      </c>
      <c r="B29" s="72">
        <v>15</v>
      </c>
      <c r="C29" s="53">
        <f aca="true" t="shared" si="8" ref="C29:C34">IF(B29&lt;&gt;"",IF(B29&gt;E29,3,IF(B29=E29,1,1)),0)</f>
        <v>3</v>
      </c>
      <c r="D29" s="30">
        <f aca="true" t="shared" si="9" ref="D29:D34">IF(E29&lt;&gt;"",IF(E29&gt;B29,3,IF(E29=B29,1,1)),0)</f>
        <v>1</v>
      </c>
      <c r="E29" s="109">
        <v>10</v>
      </c>
      <c r="F29" s="31" t="s">
        <v>19</v>
      </c>
      <c r="G29" s="32"/>
      <c r="H29" s="34" t="s">
        <v>19</v>
      </c>
      <c r="I29" s="34"/>
      <c r="J29" s="53">
        <f aca="true" t="shared" si="10" ref="J29:J34">IF(I29&lt;&gt;"",IF(I29&gt;L29,3,IF(I29=L29,1,1)),0)</f>
        <v>0</v>
      </c>
      <c r="K29" s="30">
        <f>IF(L29&lt;&gt;"",IF(L29&gt;I29,3,IF(L29=I29,1,1)),0)</f>
        <v>0</v>
      </c>
      <c r="L29" s="35"/>
      <c r="M29" s="36" t="s">
        <v>36</v>
      </c>
    </row>
    <row r="30" spans="1:13" ht="12.75">
      <c r="A30" s="37" t="s">
        <v>28</v>
      </c>
      <c r="B30" s="99">
        <v>15</v>
      </c>
      <c r="C30" s="53">
        <f t="shared" si="8"/>
        <v>3</v>
      </c>
      <c r="D30" s="38">
        <f t="shared" si="9"/>
        <v>1</v>
      </c>
      <c r="E30" s="39">
        <v>13</v>
      </c>
      <c r="F30" s="41" t="s">
        <v>18</v>
      </c>
      <c r="G30" s="32"/>
      <c r="H30" s="33" t="s">
        <v>18</v>
      </c>
      <c r="I30" s="33"/>
      <c r="J30" s="53">
        <f t="shared" si="10"/>
        <v>0</v>
      </c>
      <c r="K30" s="38">
        <f>IF(L30&lt;&gt;"",IF(L30&gt;I30,3,IF(L30=I30,1,1)),0)</f>
        <v>0</v>
      </c>
      <c r="L30" s="40"/>
      <c r="M30" s="36" t="s">
        <v>28</v>
      </c>
    </row>
    <row r="31" spans="1:13" ht="12.75">
      <c r="A31" s="37" t="s">
        <v>29</v>
      </c>
      <c r="B31" s="99">
        <v>17</v>
      </c>
      <c r="C31" s="53">
        <f t="shared" si="8"/>
        <v>3</v>
      </c>
      <c r="D31" s="38">
        <f t="shared" si="9"/>
        <v>1</v>
      </c>
      <c r="E31" s="39">
        <v>7</v>
      </c>
      <c r="F31" s="41" t="s">
        <v>33</v>
      </c>
      <c r="G31" s="32"/>
      <c r="H31" s="33" t="s">
        <v>33</v>
      </c>
      <c r="I31" s="33"/>
      <c r="J31" s="53">
        <f t="shared" si="10"/>
        <v>0</v>
      </c>
      <c r="K31" s="38">
        <f>IF(L31&lt;&gt;"",IF(L31&gt;I31,3,IF(L31=I31,1,1)),0)</f>
        <v>0</v>
      </c>
      <c r="L31" s="40"/>
      <c r="M31" s="36" t="s">
        <v>29</v>
      </c>
    </row>
    <row r="32" spans="1:13" ht="12.75">
      <c r="A32" s="37" t="s">
        <v>30</v>
      </c>
      <c r="B32" s="99">
        <v>43</v>
      </c>
      <c r="C32" s="53">
        <f t="shared" si="8"/>
        <v>3</v>
      </c>
      <c r="D32" s="38">
        <f t="shared" si="9"/>
        <v>1</v>
      </c>
      <c r="E32" s="39">
        <v>3</v>
      </c>
      <c r="F32" s="41" t="s">
        <v>32</v>
      </c>
      <c r="G32" s="32"/>
      <c r="H32" s="33" t="s">
        <v>32</v>
      </c>
      <c r="I32" s="33"/>
      <c r="J32" s="53">
        <f t="shared" si="10"/>
        <v>0</v>
      </c>
      <c r="K32" s="38">
        <f>IF(L32&lt;&gt;"",IF(L32&gt;I32,3,IF(L32=I32,1,1)),0)</f>
        <v>0</v>
      </c>
      <c r="L32" s="40"/>
      <c r="M32" s="36" t="s">
        <v>30</v>
      </c>
    </row>
    <row r="33" spans="1:13" ht="12.75">
      <c r="A33" s="37" t="s">
        <v>35</v>
      </c>
      <c r="B33" s="99">
        <v>5</v>
      </c>
      <c r="C33" s="53">
        <f t="shared" si="8"/>
        <v>1</v>
      </c>
      <c r="D33" s="38">
        <f t="shared" si="9"/>
        <v>3</v>
      </c>
      <c r="E33" s="39">
        <v>21</v>
      </c>
      <c r="F33" s="41" t="s">
        <v>34</v>
      </c>
      <c r="G33" s="32"/>
      <c r="H33" s="33" t="s">
        <v>34</v>
      </c>
      <c r="I33" s="33"/>
      <c r="J33" s="53">
        <f t="shared" si="10"/>
        <v>0</v>
      </c>
      <c r="K33" s="38">
        <f>IF(L33&lt;&gt;"",IF(L33&gt;I33,3,IF(L33=I33,1,1)),0)</f>
        <v>0</v>
      </c>
      <c r="L33" s="40"/>
      <c r="M33" s="36" t="s">
        <v>35</v>
      </c>
    </row>
    <row r="34" spans="1:13" ht="13.5" thickBot="1">
      <c r="A34" s="42" t="s">
        <v>31</v>
      </c>
      <c r="B34" s="100"/>
      <c r="C34" s="53">
        <f t="shared" si="8"/>
        <v>0</v>
      </c>
      <c r="D34" s="43">
        <f t="shared" si="9"/>
        <v>0</v>
      </c>
      <c r="E34" s="47"/>
      <c r="F34" s="44" t="s">
        <v>37</v>
      </c>
      <c r="G34" s="32"/>
      <c r="H34" s="33" t="s">
        <v>31</v>
      </c>
      <c r="I34" s="33"/>
      <c r="J34" s="53">
        <f t="shared" si="10"/>
        <v>0</v>
      </c>
      <c r="K34" s="43">
        <v>0</v>
      </c>
      <c r="L34" s="40"/>
      <c r="M34" s="36" t="s">
        <v>37</v>
      </c>
    </row>
    <row r="35" spans="1:13" ht="12.75">
      <c r="A35" s="136"/>
      <c r="B35" s="105"/>
      <c r="C35" s="132" t="s">
        <v>26</v>
      </c>
      <c r="D35" s="132" t="s">
        <v>26</v>
      </c>
      <c r="E35" s="134">
        <v>39012</v>
      </c>
      <c r="F35" s="135"/>
      <c r="G35" s="45"/>
      <c r="H35" s="122"/>
      <c r="I35" s="54"/>
      <c r="J35" s="150" t="s">
        <v>26</v>
      </c>
      <c r="K35" s="124" t="s">
        <v>26</v>
      </c>
      <c r="L35" s="126">
        <v>39117</v>
      </c>
      <c r="M35" s="127"/>
    </row>
    <row r="36" spans="1:13" ht="15" thickBot="1">
      <c r="A36" s="137"/>
      <c r="B36" s="103">
        <f>IF(B37&lt;&gt;"",1,0)</f>
        <v>1</v>
      </c>
      <c r="C36" s="133"/>
      <c r="D36" s="133"/>
      <c r="E36" s="134"/>
      <c r="F36" s="135"/>
      <c r="G36" s="45"/>
      <c r="H36" s="123"/>
      <c r="I36" s="55">
        <f>IF(I37&lt;&gt;"",1,0)</f>
        <v>0</v>
      </c>
      <c r="J36" s="151"/>
      <c r="K36" s="125"/>
      <c r="L36" s="128"/>
      <c r="M36" s="129"/>
    </row>
    <row r="37" spans="1:13" ht="12.75">
      <c r="A37" s="46" t="s">
        <v>18</v>
      </c>
      <c r="B37" s="72">
        <v>6</v>
      </c>
      <c r="C37" s="53">
        <f aca="true" t="shared" si="11" ref="C37:C42">IF(B37&lt;&gt;"",IF(B37&gt;E37,3,IF(B37=E37,1,1)),0)</f>
        <v>1</v>
      </c>
      <c r="D37" s="30">
        <f aca="true" t="shared" si="12" ref="D37:D42">IF(E37&lt;&gt;"",IF(E37&gt;B37,3,IF(E37=B37,1,1)),0)</f>
        <v>3</v>
      </c>
      <c r="E37" s="109">
        <v>8</v>
      </c>
      <c r="F37" s="31" t="s">
        <v>36</v>
      </c>
      <c r="G37" s="32"/>
      <c r="H37" s="33" t="s">
        <v>36</v>
      </c>
      <c r="I37" s="34"/>
      <c r="J37" s="53">
        <f aca="true" t="shared" si="13" ref="J37:J42">IF(I37&lt;&gt;"",IF(I37&gt;L37,3,IF(I37=L37,1,1)),0)</f>
        <v>0</v>
      </c>
      <c r="K37" s="30">
        <f aca="true" t="shared" si="14" ref="K37:K42">IF(L37&lt;&gt;"",IF(L37&gt;I37,3,IF(L37=I37,1,1)),0)</f>
        <v>0</v>
      </c>
      <c r="L37" s="35"/>
      <c r="M37" s="36" t="s">
        <v>18</v>
      </c>
    </row>
    <row r="38" spans="1:13" ht="12.75">
      <c r="A38" s="37" t="s">
        <v>33</v>
      </c>
      <c r="B38" s="99">
        <v>6</v>
      </c>
      <c r="C38" s="53">
        <f t="shared" si="11"/>
        <v>1</v>
      </c>
      <c r="D38" s="38">
        <f t="shared" si="12"/>
        <v>3</v>
      </c>
      <c r="E38" s="39">
        <v>21</v>
      </c>
      <c r="F38" s="41" t="s">
        <v>28</v>
      </c>
      <c r="G38" s="32"/>
      <c r="H38" s="33" t="s">
        <v>28</v>
      </c>
      <c r="I38" s="33"/>
      <c r="J38" s="53">
        <f t="shared" si="13"/>
        <v>0</v>
      </c>
      <c r="K38" s="38">
        <f t="shared" si="14"/>
        <v>0</v>
      </c>
      <c r="L38" s="40"/>
      <c r="M38" s="36" t="s">
        <v>33</v>
      </c>
    </row>
    <row r="39" spans="1:13" ht="12.75">
      <c r="A39" s="37" t="s">
        <v>32</v>
      </c>
      <c r="B39" s="99">
        <v>8</v>
      </c>
      <c r="C39" s="53">
        <f t="shared" si="11"/>
        <v>1</v>
      </c>
      <c r="D39" s="38">
        <f t="shared" si="12"/>
        <v>3</v>
      </c>
      <c r="E39" s="39">
        <v>18</v>
      </c>
      <c r="F39" s="41" t="s">
        <v>29</v>
      </c>
      <c r="G39" s="32"/>
      <c r="H39" s="33" t="s">
        <v>29</v>
      </c>
      <c r="I39" s="33"/>
      <c r="J39" s="53">
        <f t="shared" si="13"/>
        <v>0</v>
      </c>
      <c r="K39" s="38">
        <f t="shared" si="14"/>
        <v>0</v>
      </c>
      <c r="L39" s="40"/>
      <c r="M39" s="36" t="s">
        <v>32</v>
      </c>
    </row>
    <row r="40" spans="1:13" ht="12.75">
      <c r="A40" s="37" t="s">
        <v>31</v>
      </c>
      <c r="B40" s="99">
        <v>28</v>
      </c>
      <c r="C40" s="53">
        <f t="shared" si="11"/>
        <v>3</v>
      </c>
      <c r="D40" s="38">
        <f t="shared" si="12"/>
        <v>1</v>
      </c>
      <c r="E40" s="39">
        <v>24</v>
      </c>
      <c r="F40" s="41" t="s">
        <v>30</v>
      </c>
      <c r="G40" s="32"/>
      <c r="H40" s="33" t="s">
        <v>30</v>
      </c>
      <c r="I40" s="33"/>
      <c r="J40" s="53">
        <f t="shared" si="13"/>
        <v>0</v>
      </c>
      <c r="K40" s="38">
        <f t="shared" si="14"/>
        <v>0</v>
      </c>
      <c r="L40" s="40"/>
      <c r="M40" s="36" t="s">
        <v>31</v>
      </c>
    </row>
    <row r="41" spans="1:13" ht="12.75">
      <c r="A41" s="37" t="s">
        <v>19</v>
      </c>
      <c r="B41" s="99">
        <v>28</v>
      </c>
      <c r="C41" s="53">
        <f t="shared" si="11"/>
        <v>3</v>
      </c>
      <c r="D41" s="38">
        <f t="shared" si="12"/>
        <v>1</v>
      </c>
      <c r="E41" s="39">
        <v>7</v>
      </c>
      <c r="F41" s="41" t="s">
        <v>35</v>
      </c>
      <c r="G41" s="32"/>
      <c r="H41" s="33" t="s">
        <v>35</v>
      </c>
      <c r="I41" s="33"/>
      <c r="J41" s="53">
        <f t="shared" si="13"/>
        <v>0</v>
      </c>
      <c r="K41" s="38">
        <f t="shared" si="14"/>
        <v>0</v>
      </c>
      <c r="L41" s="40"/>
      <c r="M41" s="36" t="s">
        <v>19</v>
      </c>
    </row>
    <row r="42" spans="1:13" ht="13.5" thickBot="1">
      <c r="A42" s="42" t="s">
        <v>34</v>
      </c>
      <c r="B42" s="100"/>
      <c r="C42" s="53">
        <f t="shared" si="11"/>
        <v>0</v>
      </c>
      <c r="D42" s="43">
        <f t="shared" si="12"/>
        <v>0</v>
      </c>
      <c r="E42" s="47"/>
      <c r="F42" s="44" t="s">
        <v>37</v>
      </c>
      <c r="G42" s="32"/>
      <c r="H42" s="33" t="s">
        <v>34</v>
      </c>
      <c r="I42" s="33"/>
      <c r="J42" s="53">
        <f t="shared" si="13"/>
        <v>0</v>
      </c>
      <c r="K42" s="43">
        <f t="shared" si="14"/>
        <v>0</v>
      </c>
      <c r="L42" s="40"/>
      <c r="M42" s="36" t="s">
        <v>37</v>
      </c>
    </row>
    <row r="43" spans="1:13" ht="12.75">
      <c r="A43" s="136"/>
      <c r="B43" s="105"/>
      <c r="C43" s="132" t="s">
        <v>26</v>
      </c>
      <c r="D43" s="132" t="s">
        <v>26</v>
      </c>
      <c r="E43" s="134">
        <v>39026</v>
      </c>
      <c r="F43" s="135"/>
      <c r="G43" s="45"/>
      <c r="H43" s="122"/>
      <c r="I43" s="54"/>
      <c r="J43" s="124" t="s">
        <v>26</v>
      </c>
      <c r="K43" s="124" t="s">
        <v>26</v>
      </c>
      <c r="L43" s="126">
        <v>39131</v>
      </c>
      <c r="M43" s="127"/>
    </row>
    <row r="44" spans="1:13" ht="15" thickBot="1">
      <c r="A44" s="137"/>
      <c r="B44" s="103">
        <f>IF(B45&lt;&gt;"",1,0)</f>
        <v>1</v>
      </c>
      <c r="C44" s="133"/>
      <c r="D44" s="133"/>
      <c r="E44" s="134"/>
      <c r="F44" s="135"/>
      <c r="G44" s="45"/>
      <c r="H44" s="123"/>
      <c r="I44" s="55">
        <f>IF(I45&lt;&gt;"",1,0)</f>
        <v>0</v>
      </c>
      <c r="J44" s="125"/>
      <c r="K44" s="125"/>
      <c r="L44" s="128"/>
      <c r="M44" s="129"/>
    </row>
    <row r="45" spans="1:13" ht="12.75">
      <c r="A45" s="46" t="s">
        <v>36</v>
      </c>
      <c r="B45" s="72">
        <v>31</v>
      </c>
      <c r="C45" s="53">
        <f aca="true" t="shared" si="15" ref="C45:C50">IF(B45&lt;&gt;"",IF(B45&gt;E45,3,IF(B45=E45,1,1)),0)</f>
        <v>3</v>
      </c>
      <c r="D45" s="30">
        <f aca="true" t="shared" si="16" ref="D45:D50">IF(E45&lt;&gt;"",IF(E45&gt;B45,3,IF(E45=B45,1,1)),0)</f>
        <v>1</v>
      </c>
      <c r="E45" s="109">
        <v>16</v>
      </c>
      <c r="F45" s="31" t="s">
        <v>33</v>
      </c>
      <c r="G45" s="32"/>
      <c r="H45" s="33" t="s">
        <v>33</v>
      </c>
      <c r="I45" s="34"/>
      <c r="J45" s="53">
        <f>IF(I45&lt;&gt;"",IF(I45&gt;L45,3,IF(I45=L45,1,1)),0)</f>
        <v>0</v>
      </c>
      <c r="K45" s="30">
        <f aca="true" t="shared" si="17" ref="K45:K50">IF(L45&lt;&gt;"",IF(L45&gt;I45,3,IF(L45=I45,1,1)),0)</f>
        <v>0</v>
      </c>
      <c r="L45" s="35"/>
      <c r="M45" s="36" t="s">
        <v>36</v>
      </c>
    </row>
    <row r="46" spans="1:13" ht="12.75">
      <c r="A46" s="37" t="s">
        <v>28</v>
      </c>
      <c r="B46" s="99">
        <v>25</v>
      </c>
      <c r="C46" s="53">
        <f t="shared" si="15"/>
        <v>3</v>
      </c>
      <c r="D46" s="38">
        <f t="shared" si="16"/>
        <v>1</v>
      </c>
      <c r="E46" s="39">
        <v>5</v>
      </c>
      <c r="F46" s="41" t="s">
        <v>32</v>
      </c>
      <c r="G46" s="32"/>
      <c r="H46" s="33" t="s">
        <v>32</v>
      </c>
      <c r="I46" s="33"/>
      <c r="J46" s="53">
        <f>IF(I46&lt;&gt;"",IF(I46&gt;L46,3,IF(I46=L46,1,1)),0)</f>
        <v>0</v>
      </c>
      <c r="K46" s="38">
        <f t="shared" si="17"/>
        <v>0</v>
      </c>
      <c r="L46" s="40"/>
      <c r="M46" s="36" t="s">
        <v>28</v>
      </c>
    </row>
    <row r="47" spans="1:13" ht="12.75">
      <c r="A47" s="48" t="s">
        <v>29</v>
      </c>
      <c r="B47" s="99">
        <v>20</v>
      </c>
      <c r="C47" s="53">
        <f t="shared" si="15"/>
        <v>3</v>
      </c>
      <c r="D47" s="38">
        <f t="shared" si="16"/>
        <v>1</v>
      </c>
      <c r="E47" s="39">
        <v>5</v>
      </c>
      <c r="F47" s="41" t="s">
        <v>31</v>
      </c>
      <c r="G47" s="32"/>
      <c r="H47" s="33" t="s">
        <v>31</v>
      </c>
      <c r="I47" s="33"/>
      <c r="J47" s="53">
        <f>IF(I47&lt;&gt;"",IF(I47&gt;L47,3,IF(I47=L47,1,1)),0)</f>
        <v>0</v>
      </c>
      <c r="K47" s="38">
        <f t="shared" si="17"/>
        <v>0</v>
      </c>
      <c r="L47" s="40"/>
      <c r="M47" s="36" t="s">
        <v>29</v>
      </c>
    </row>
    <row r="48" spans="1:13" ht="12.75">
      <c r="A48" s="48" t="s">
        <v>35</v>
      </c>
      <c r="B48" s="99">
        <v>24</v>
      </c>
      <c r="C48" s="53">
        <f t="shared" si="15"/>
        <v>1</v>
      </c>
      <c r="D48" s="38">
        <f t="shared" si="16"/>
        <v>3</v>
      </c>
      <c r="E48" s="39">
        <v>26</v>
      </c>
      <c r="F48" s="41" t="s">
        <v>18</v>
      </c>
      <c r="G48" s="32"/>
      <c r="H48" s="33" t="s">
        <v>18</v>
      </c>
      <c r="I48" s="33"/>
      <c r="J48" s="53">
        <f>IF(I48&lt;&gt;"",IF(I48&gt;L48,3,IF(I48=L48,1,1)),0)</f>
        <v>0</v>
      </c>
      <c r="K48" s="38">
        <f t="shared" si="17"/>
        <v>0</v>
      </c>
      <c r="L48" s="40"/>
      <c r="M48" s="36" t="s">
        <v>35</v>
      </c>
    </row>
    <row r="49" spans="1:13" ht="12.75">
      <c r="A49" s="37" t="s">
        <v>34</v>
      </c>
      <c r="B49" s="99">
        <v>26</v>
      </c>
      <c r="C49" s="53">
        <f t="shared" si="15"/>
        <v>3</v>
      </c>
      <c r="D49" s="38">
        <f t="shared" si="16"/>
        <v>1</v>
      </c>
      <c r="E49" s="39">
        <v>14</v>
      </c>
      <c r="F49" s="41" t="s">
        <v>19</v>
      </c>
      <c r="G49" s="32"/>
      <c r="H49" s="33" t="s">
        <v>19</v>
      </c>
      <c r="I49" s="33"/>
      <c r="J49" s="53">
        <f>IF(I49&lt;&gt;"",IF(I49&gt;L49,3,IF(I49=L49,1,1)),0)</f>
        <v>0</v>
      </c>
      <c r="K49" s="38">
        <f t="shared" si="17"/>
        <v>0</v>
      </c>
      <c r="L49" s="40"/>
      <c r="M49" s="36" t="s">
        <v>34</v>
      </c>
    </row>
    <row r="50" spans="1:13" ht="13.5" thickBot="1">
      <c r="A50" s="49" t="s">
        <v>30</v>
      </c>
      <c r="B50" s="101"/>
      <c r="C50" s="53">
        <f t="shared" si="15"/>
        <v>0</v>
      </c>
      <c r="D50" s="43">
        <f t="shared" si="16"/>
        <v>0</v>
      </c>
      <c r="E50" s="47"/>
      <c r="F50" s="44" t="s">
        <v>37</v>
      </c>
      <c r="G50" s="32"/>
      <c r="H50" s="33" t="s">
        <v>30</v>
      </c>
      <c r="I50" s="33"/>
      <c r="J50" s="53">
        <v>0</v>
      </c>
      <c r="K50" s="43">
        <f t="shared" si="17"/>
        <v>0</v>
      </c>
      <c r="L50" s="40"/>
      <c r="M50" s="36" t="s">
        <v>37</v>
      </c>
    </row>
    <row r="51" spans="1:13" ht="12.75">
      <c r="A51" s="138"/>
      <c r="B51" s="106"/>
      <c r="C51" s="132" t="s">
        <v>26</v>
      </c>
      <c r="D51" s="132" t="s">
        <v>26</v>
      </c>
      <c r="E51" s="134">
        <v>39033</v>
      </c>
      <c r="F51" s="135"/>
      <c r="G51" s="45"/>
      <c r="H51" s="122"/>
      <c r="I51" s="54"/>
      <c r="J51" s="124" t="s">
        <v>26</v>
      </c>
      <c r="K51" s="124" t="s">
        <v>26</v>
      </c>
      <c r="L51" s="126">
        <v>39145</v>
      </c>
      <c r="M51" s="127"/>
    </row>
    <row r="52" spans="1:13" ht="15" thickBot="1">
      <c r="A52" s="139"/>
      <c r="B52" s="103">
        <f>IF(B53&lt;&gt;"",1,0)</f>
        <v>1</v>
      </c>
      <c r="C52" s="133"/>
      <c r="D52" s="133"/>
      <c r="E52" s="134"/>
      <c r="F52" s="135"/>
      <c r="G52" s="45"/>
      <c r="H52" s="123"/>
      <c r="I52" s="55">
        <f>IF(I53&lt;&gt;"",1,0)</f>
        <v>0</v>
      </c>
      <c r="J52" s="125"/>
      <c r="K52" s="125"/>
      <c r="L52" s="128"/>
      <c r="M52" s="129"/>
    </row>
    <row r="53" spans="1:13" ht="12.75">
      <c r="A53" s="46" t="s">
        <v>32</v>
      </c>
      <c r="B53" s="72">
        <v>8</v>
      </c>
      <c r="C53" s="53">
        <f aca="true" t="shared" si="18" ref="C53:C58">IF(B53&lt;&gt;"",IF(B53&gt;E53,3,IF(B53=E53,1,1)),0)</f>
        <v>1</v>
      </c>
      <c r="D53" s="30">
        <f aca="true" t="shared" si="19" ref="D53:D58">IF(E53&lt;&gt;"",IF(E53&gt;B53,3,IF(E53=B53,1,1)),0)</f>
        <v>3</v>
      </c>
      <c r="E53" s="109">
        <v>12</v>
      </c>
      <c r="F53" s="31" t="s">
        <v>36</v>
      </c>
      <c r="G53" s="32"/>
      <c r="H53" s="33" t="s">
        <v>36</v>
      </c>
      <c r="I53" s="34"/>
      <c r="J53" s="53">
        <f aca="true" t="shared" si="20" ref="J53:J58">IF(I53&lt;&gt;"",IF(I53&gt;L53,3,IF(I53=L53,1,1)),0)</f>
        <v>0</v>
      </c>
      <c r="K53" s="30">
        <f aca="true" t="shared" si="21" ref="K53:K58">IF(L53&lt;&gt;"",IF(L53&gt;I53,3,IF(L53=I53,1,1)),0)</f>
        <v>0</v>
      </c>
      <c r="L53" s="35"/>
      <c r="M53" s="36" t="s">
        <v>32</v>
      </c>
    </row>
    <row r="54" spans="1:13" ht="12.75">
      <c r="A54" s="37" t="s">
        <v>31</v>
      </c>
      <c r="B54" s="99">
        <v>30</v>
      </c>
      <c r="C54" s="53">
        <f t="shared" si="18"/>
        <v>3</v>
      </c>
      <c r="D54" s="38">
        <f t="shared" si="19"/>
        <v>1</v>
      </c>
      <c r="E54" s="39">
        <v>16</v>
      </c>
      <c r="F54" s="41" t="s">
        <v>28</v>
      </c>
      <c r="G54" s="32"/>
      <c r="H54" s="33" t="s">
        <v>28</v>
      </c>
      <c r="I54" s="33"/>
      <c r="J54" s="53">
        <f t="shared" si="20"/>
        <v>0</v>
      </c>
      <c r="K54" s="38">
        <f t="shared" si="21"/>
        <v>0</v>
      </c>
      <c r="L54" s="40"/>
      <c r="M54" s="36" t="s">
        <v>31</v>
      </c>
    </row>
    <row r="55" spans="1:13" ht="12.75">
      <c r="A55" s="37" t="s">
        <v>30</v>
      </c>
      <c r="B55" s="99">
        <v>21</v>
      </c>
      <c r="C55" s="53">
        <f t="shared" si="18"/>
        <v>3</v>
      </c>
      <c r="D55" s="38">
        <f t="shared" si="19"/>
        <v>1</v>
      </c>
      <c r="E55" s="39">
        <v>10</v>
      </c>
      <c r="F55" s="41" t="s">
        <v>29</v>
      </c>
      <c r="G55" s="32"/>
      <c r="H55" s="33" t="s">
        <v>29</v>
      </c>
      <c r="I55" s="33"/>
      <c r="J55" s="53">
        <f t="shared" si="20"/>
        <v>0</v>
      </c>
      <c r="K55" s="38">
        <f t="shared" si="21"/>
        <v>0</v>
      </c>
      <c r="L55" s="40"/>
      <c r="M55" s="36" t="s">
        <v>30</v>
      </c>
    </row>
    <row r="56" spans="1:13" ht="12.75">
      <c r="A56" s="37" t="s">
        <v>33</v>
      </c>
      <c r="B56" s="99">
        <v>34</v>
      </c>
      <c r="C56" s="53">
        <f t="shared" si="18"/>
        <v>3</v>
      </c>
      <c r="D56" s="38">
        <f t="shared" si="19"/>
        <v>1</v>
      </c>
      <c r="E56" s="39">
        <v>25</v>
      </c>
      <c r="F56" s="41" t="s">
        <v>35</v>
      </c>
      <c r="G56" s="32"/>
      <c r="H56" s="33" t="s">
        <v>35</v>
      </c>
      <c r="I56" s="33"/>
      <c r="J56" s="53">
        <f t="shared" si="20"/>
        <v>0</v>
      </c>
      <c r="K56" s="38">
        <f t="shared" si="21"/>
        <v>0</v>
      </c>
      <c r="L56" s="40"/>
      <c r="M56" s="36" t="s">
        <v>33</v>
      </c>
    </row>
    <row r="57" spans="1:13" ht="12.75">
      <c r="A57" s="37" t="s">
        <v>18</v>
      </c>
      <c r="B57" s="99">
        <v>26</v>
      </c>
      <c r="C57" s="53">
        <f t="shared" si="18"/>
        <v>3</v>
      </c>
      <c r="D57" s="38">
        <f t="shared" si="19"/>
        <v>1</v>
      </c>
      <c r="E57" s="39">
        <v>9</v>
      </c>
      <c r="F57" s="41" t="s">
        <v>34</v>
      </c>
      <c r="G57" s="32"/>
      <c r="H57" s="33" t="s">
        <v>34</v>
      </c>
      <c r="I57" s="33"/>
      <c r="J57" s="53">
        <f t="shared" si="20"/>
        <v>0</v>
      </c>
      <c r="K57" s="38">
        <f t="shared" si="21"/>
        <v>0</v>
      </c>
      <c r="L57" s="40"/>
      <c r="M57" s="36" t="s">
        <v>18</v>
      </c>
    </row>
    <row r="58" spans="1:13" ht="13.5" thickBot="1">
      <c r="A58" s="42" t="s">
        <v>19</v>
      </c>
      <c r="B58" s="100"/>
      <c r="C58" s="53">
        <f t="shared" si="18"/>
        <v>0</v>
      </c>
      <c r="D58" s="43">
        <f t="shared" si="19"/>
        <v>0</v>
      </c>
      <c r="E58" s="47"/>
      <c r="F58" s="44" t="s">
        <v>37</v>
      </c>
      <c r="G58" s="32"/>
      <c r="H58" s="33" t="s">
        <v>19</v>
      </c>
      <c r="I58" s="33"/>
      <c r="J58" s="53">
        <f t="shared" si="20"/>
        <v>0</v>
      </c>
      <c r="K58" s="43">
        <f t="shared" si="21"/>
        <v>0</v>
      </c>
      <c r="L58" s="40"/>
      <c r="M58" s="36" t="s">
        <v>37</v>
      </c>
    </row>
    <row r="59" spans="1:13" ht="12.75">
      <c r="A59" s="136"/>
      <c r="B59" s="105"/>
      <c r="C59" s="132" t="s">
        <v>26</v>
      </c>
      <c r="D59" s="132" t="s">
        <v>26</v>
      </c>
      <c r="E59" s="134">
        <v>39040</v>
      </c>
      <c r="F59" s="135"/>
      <c r="G59" s="45"/>
      <c r="H59" s="122"/>
      <c r="I59" s="54"/>
      <c r="J59" s="124" t="s">
        <v>26</v>
      </c>
      <c r="K59" s="124" t="s">
        <v>26</v>
      </c>
      <c r="L59" s="126">
        <v>39159</v>
      </c>
      <c r="M59" s="127"/>
    </row>
    <row r="60" spans="1:13" ht="15" thickBot="1">
      <c r="A60" s="137"/>
      <c r="B60" s="103">
        <f>IF(B61&lt;&gt;"",1,0)</f>
        <v>1</v>
      </c>
      <c r="C60" s="133"/>
      <c r="D60" s="133"/>
      <c r="E60" s="134"/>
      <c r="F60" s="135"/>
      <c r="G60" s="45"/>
      <c r="H60" s="123"/>
      <c r="I60" s="55"/>
      <c r="J60" s="125"/>
      <c r="K60" s="125"/>
      <c r="L60" s="128"/>
      <c r="M60" s="129"/>
    </row>
    <row r="61" spans="1:13" ht="12.75">
      <c r="A61" s="46" t="s">
        <v>36</v>
      </c>
      <c r="B61" s="72">
        <v>17</v>
      </c>
      <c r="C61" s="53">
        <f aca="true" t="shared" si="22" ref="C61:C66">IF(B61&lt;&gt;"",IF(B61&gt;E61,3,IF(B61=E61,1,1)),0)</f>
        <v>3</v>
      </c>
      <c r="D61" s="30">
        <f aca="true" t="shared" si="23" ref="D61:D66">IF(E61&lt;&gt;"",IF(E61&gt;B61,3,IF(E61=B61,1,1)),0)</f>
        <v>1</v>
      </c>
      <c r="E61" s="109">
        <v>0</v>
      </c>
      <c r="F61" s="31" t="s">
        <v>31</v>
      </c>
      <c r="G61" s="32"/>
      <c r="H61" s="33" t="s">
        <v>31</v>
      </c>
      <c r="I61" s="34"/>
      <c r="J61" s="53">
        <f aca="true" t="shared" si="24" ref="J61:J66">IF(I61&lt;&gt;"",IF(I61&gt;L61,3,IF(I61=L61,1,1)),0)</f>
        <v>0</v>
      </c>
      <c r="K61" s="30">
        <f>IF(L61&lt;&gt;"",IF(L61&gt;I61,3,IF(L61=I61,1,1)),0)</f>
        <v>0</v>
      </c>
      <c r="L61" s="35"/>
      <c r="M61" s="36" t="s">
        <v>36</v>
      </c>
    </row>
    <row r="62" spans="1:13" ht="12.75">
      <c r="A62" s="37" t="s">
        <v>28</v>
      </c>
      <c r="B62" s="99">
        <v>20</v>
      </c>
      <c r="C62" s="53">
        <f t="shared" si="22"/>
        <v>3</v>
      </c>
      <c r="D62" s="38">
        <f t="shared" si="23"/>
        <v>1</v>
      </c>
      <c r="E62" s="39">
        <v>16</v>
      </c>
      <c r="F62" s="41" t="s">
        <v>30</v>
      </c>
      <c r="G62" s="32"/>
      <c r="H62" s="33" t="s">
        <v>30</v>
      </c>
      <c r="I62" s="33"/>
      <c r="J62" s="53">
        <f t="shared" si="24"/>
        <v>0</v>
      </c>
      <c r="K62" s="38">
        <f>IF(L62&lt;&gt;"",IF(L62&gt;I62,3,IF(L62=I62,1,1)),0)</f>
        <v>0</v>
      </c>
      <c r="L62" s="40"/>
      <c r="M62" s="36" t="s">
        <v>28</v>
      </c>
    </row>
    <row r="63" spans="1:13" ht="12.75">
      <c r="A63" s="37" t="s">
        <v>35</v>
      </c>
      <c r="B63" s="99">
        <v>7</v>
      </c>
      <c r="C63" s="53">
        <f t="shared" si="22"/>
        <v>1</v>
      </c>
      <c r="D63" s="38">
        <f t="shared" si="23"/>
        <v>3</v>
      </c>
      <c r="E63" s="39">
        <v>10</v>
      </c>
      <c r="F63" s="41" t="s">
        <v>32</v>
      </c>
      <c r="G63" s="32"/>
      <c r="H63" s="33" t="s">
        <v>32</v>
      </c>
      <c r="I63" s="33"/>
      <c r="J63" s="53">
        <f t="shared" si="24"/>
        <v>0</v>
      </c>
      <c r="K63" s="38">
        <v>0</v>
      </c>
      <c r="L63" s="40"/>
      <c r="M63" s="36" t="s">
        <v>35</v>
      </c>
    </row>
    <row r="64" spans="1:13" ht="12.75">
      <c r="A64" s="37" t="s">
        <v>34</v>
      </c>
      <c r="B64" s="99">
        <v>10</v>
      </c>
      <c r="C64" s="53">
        <f t="shared" si="22"/>
        <v>1</v>
      </c>
      <c r="D64" s="38">
        <f t="shared" si="23"/>
        <v>3</v>
      </c>
      <c r="E64" s="39">
        <v>28</v>
      </c>
      <c r="F64" s="41" t="s">
        <v>33</v>
      </c>
      <c r="G64" s="32"/>
      <c r="H64" s="33" t="s">
        <v>33</v>
      </c>
      <c r="I64" s="33"/>
      <c r="J64" s="53">
        <f t="shared" si="24"/>
        <v>0</v>
      </c>
      <c r="K64" s="38">
        <v>0</v>
      </c>
      <c r="L64" s="40"/>
      <c r="M64" s="36" t="s">
        <v>34</v>
      </c>
    </row>
    <row r="65" spans="1:13" ht="12.75">
      <c r="A65" s="37" t="s">
        <v>19</v>
      </c>
      <c r="B65" s="99">
        <v>14</v>
      </c>
      <c r="C65" s="53">
        <f t="shared" si="22"/>
        <v>3</v>
      </c>
      <c r="D65" s="38">
        <f t="shared" si="23"/>
        <v>1</v>
      </c>
      <c r="E65" s="39">
        <v>13</v>
      </c>
      <c r="F65" s="41" t="s">
        <v>18</v>
      </c>
      <c r="G65" s="32"/>
      <c r="H65" s="33" t="s">
        <v>18</v>
      </c>
      <c r="I65" s="33"/>
      <c r="J65" s="53">
        <f t="shared" si="24"/>
        <v>0</v>
      </c>
      <c r="K65" s="38">
        <f>IF(L65&lt;&gt;"",IF(L65&gt;I65,3,IF(L65=I65,1,1)),0)</f>
        <v>0</v>
      </c>
      <c r="L65" s="40"/>
      <c r="M65" s="36" t="s">
        <v>19</v>
      </c>
    </row>
    <row r="66" spans="1:13" ht="13.5" thickBot="1">
      <c r="A66" s="42" t="s">
        <v>29</v>
      </c>
      <c r="B66" s="100"/>
      <c r="C66" s="53">
        <f t="shared" si="22"/>
        <v>0</v>
      </c>
      <c r="D66" s="43">
        <f t="shared" si="23"/>
        <v>0</v>
      </c>
      <c r="E66" s="47"/>
      <c r="F66" s="44" t="s">
        <v>37</v>
      </c>
      <c r="G66" s="32"/>
      <c r="H66" s="33" t="s">
        <v>29</v>
      </c>
      <c r="I66" s="33"/>
      <c r="J66" s="53">
        <f t="shared" si="24"/>
        <v>0</v>
      </c>
      <c r="K66" s="43">
        <f>IF(L66&lt;&gt;"",IF(L66&gt;I66,3,IF(L66=I66,1,1)),0)</f>
        <v>0</v>
      </c>
      <c r="L66" s="40"/>
      <c r="M66" s="36" t="s">
        <v>37</v>
      </c>
    </row>
    <row r="67" spans="1:13" ht="12.75">
      <c r="A67" s="130"/>
      <c r="B67" s="105"/>
      <c r="C67" s="132" t="s">
        <v>26</v>
      </c>
      <c r="D67" s="132" t="s">
        <v>26</v>
      </c>
      <c r="E67" s="134">
        <v>39047</v>
      </c>
      <c r="F67" s="135"/>
      <c r="G67" s="45"/>
      <c r="H67" s="122"/>
      <c r="I67" s="54"/>
      <c r="J67" s="124" t="s">
        <v>26</v>
      </c>
      <c r="K67" s="124" t="s">
        <v>26</v>
      </c>
      <c r="L67" s="126">
        <v>39166</v>
      </c>
      <c r="M67" s="127"/>
    </row>
    <row r="68" spans="1:13" ht="15" thickBot="1">
      <c r="A68" s="131"/>
      <c r="B68" s="103">
        <f>IF(B69&lt;&gt;"",1,0)</f>
        <v>1</v>
      </c>
      <c r="C68" s="133"/>
      <c r="D68" s="133"/>
      <c r="E68" s="134"/>
      <c r="F68" s="135"/>
      <c r="G68" s="45"/>
      <c r="H68" s="123"/>
      <c r="I68" s="55">
        <f>IF(I69&lt;&gt;"",1,0)</f>
        <v>0</v>
      </c>
      <c r="J68" s="125"/>
      <c r="K68" s="125"/>
      <c r="L68" s="128"/>
      <c r="M68" s="129"/>
    </row>
    <row r="69" spans="1:13" ht="13.5" thickBot="1">
      <c r="A69" s="33" t="s">
        <v>30</v>
      </c>
      <c r="B69" s="72">
        <v>8</v>
      </c>
      <c r="C69" s="53">
        <f aca="true" t="shared" si="25" ref="C69:C74">IF(B69&lt;&gt;"",IF(B69&gt;E69,3,IF(B69=E69,1,1)),0)</f>
        <v>3</v>
      </c>
      <c r="D69" s="30">
        <f aca="true" t="shared" si="26" ref="D69:D74">IF(E69&lt;&gt;"",IF(E69&gt;B69,3,IF(E69=B69,1,1)),0)</f>
        <v>1</v>
      </c>
      <c r="E69" s="109">
        <v>3</v>
      </c>
      <c r="F69" s="31" t="s">
        <v>36</v>
      </c>
      <c r="G69" s="32"/>
      <c r="H69" s="33" t="s">
        <v>36</v>
      </c>
      <c r="I69" s="34"/>
      <c r="J69" s="53">
        <f aca="true" t="shared" si="27" ref="J69:J74">IF(I69&lt;&gt;"",IF(I69&gt;L69,3,IF(I69=L69,1,1)),0)</f>
        <v>0</v>
      </c>
      <c r="K69" s="30">
        <f aca="true" t="shared" si="28" ref="K69:K74">IF(L69&lt;&gt;"",IF(L69&gt;I69,3,IF(L69=I69,1,1)),0)</f>
        <v>0</v>
      </c>
      <c r="L69" s="35"/>
      <c r="M69" s="36" t="s">
        <v>30</v>
      </c>
    </row>
    <row r="70" spans="1:13" ht="12.75">
      <c r="A70" s="37" t="s">
        <v>29</v>
      </c>
      <c r="B70" s="99">
        <v>16</v>
      </c>
      <c r="C70" s="53">
        <f t="shared" si="25"/>
        <v>1</v>
      </c>
      <c r="D70" s="30">
        <f t="shared" si="26"/>
        <v>3</v>
      </c>
      <c r="E70" s="39">
        <v>22</v>
      </c>
      <c r="F70" s="41" t="s">
        <v>28</v>
      </c>
      <c r="G70" s="32"/>
      <c r="H70" s="33" t="s">
        <v>28</v>
      </c>
      <c r="I70" s="33"/>
      <c r="J70" s="53">
        <f t="shared" si="27"/>
        <v>0</v>
      </c>
      <c r="K70" s="38">
        <f t="shared" si="28"/>
        <v>0</v>
      </c>
      <c r="L70" s="40"/>
      <c r="M70" s="36" t="s">
        <v>29</v>
      </c>
    </row>
    <row r="71" spans="1:13" ht="12.75">
      <c r="A71" s="37" t="s">
        <v>31</v>
      </c>
      <c r="B71" s="99">
        <v>12</v>
      </c>
      <c r="C71" s="53">
        <f t="shared" si="25"/>
        <v>3</v>
      </c>
      <c r="D71" s="38">
        <f t="shared" si="26"/>
        <v>1</v>
      </c>
      <c r="E71" s="39">
        <v>0</v>
      </c>
      <c r="F71" s="41" t="s">
        <v>35</v>
      </c>
      <c r="G71" s="32"/>
      <c r="H71" s="33" t="s">
        <v>35</v>
      </c>
      <c r="I71" s="33"/>
      <c r="J71" s="53">
        <f t="shared" si="27"/>
        <v>0</v>
      </c>
      <c r="K71" s="38">
        <f t="shared" si="28"/>
        <v>0</v>
      </c>
      <c r="L71" s="40"/>
      <c r="M71" s="36" t="s">
        <v>31</v>
      </c>
    </row>
    <row r="72" spans="1:13" ht="12.75">
      <c r="A72" s="37" t="s">
        <v>32</v>
      </c>
      <c r="B72" s="99">
        <v>13</v>
      </c>
      <c r="C72" s="53">
        <f t="shared" si="25"/>
        <v>3</v>
      </c>
      <c r="D72" s="38">
        <f t="shared" si="26"/>
        <v>1</v>
      </c>
      <c r="E72" s="39">
        <v>11</v>
      </c>
      <c r="F72" s="41" t="s">
        <v>34</v>
      </c>
      <c r="G72" s="32"/>
      <c r="H72" s="33" t="s">
        <v>34</v>
      </c>
      <c r="I72" s="33"/>
      <c r="J72" s="53">
        <f t="shared" si="27"/>
        <v>0</v>
      </c>
      <c r="K72" s="38">
        <f t="shared" si="28"/>
        <v>0</v>
      </c>
      <c r="L72" s="40"/>
      <c r="M72" s="36" t="s">
        <v>32</v>
      </c>
    </row>
    <row r="73" spans="1:13" ht="12.75">
      <c r="A73" s="37" t="s">
        <v>33</v>
      </c>
      <c r="B73" s="99">
        <v>10</v>
      </c>
      <c r="C73" s="53">
        <f t="shared" si="25"/>
        <v>1</v>
      </c>
      <c r="D73" s="38">
        <f t="shared" si="26"/>
        <v>3</v>
      </c>
      <c r="E73" s="39">
        <v>12</v>
      </c>
      <c r="F73" s="41" t="s">
        <v>19</v>
      </c>
      <c r="G73" s="32"/>
      <c r="H73" s="33" t="s">
        <v>19</v>
      </c>
      <c r="I73" s="33"/>
      <c r="J73" s="53">
        <f t="shared" si="27"/>
        <v>0</v>
      </c>
      <c r="K73" s="38">
        <f t="shared" si="28"/>
        <v>0</v>
      </c>
      <c r="L73" s="40"/>
      <c r="M73" s="36" t="s">
        <v>33</v>
      </c>
    </row>
    <row r="74" spans="1:13" ht="13.5" thickBot="1">
      <c r="A74" s="49" t="s">
        <v>18</v>
      </c>
      <c r="B74" s="101"/>
      <c r="C74" s="53">
        <f t="shared" si="25"/>
        <v>0</v>
      </c>
      <c r="D74" s="43">
        <f t="shared" si="26"/>
        <v>0</v>
      </c>
      <c r="E74" s="47"/>
      <c r="F74" s="44" t="s">
        <v>37</v>
      </c>
      <c r="G74" s="50"/>
      <c r="H74" s="51" t="s">
        <v>18</v>
      </c>
      <c r="I74" s="51"/>
      <c r="J74" s="53">
        <f t="shared" si="27"/>
        <v>0</v>
      </c>
      <c r="K74" s="43">
        <f t="shared" si="28"/>
        <v>0</v>
      </c>
      <c r="L74" s="51"/>
      <c r="M74" s="52" t="s">
        <v>37</v>
      </c>
    </row>
    <row r="75" spans="1:13" ht="12.75">
      <c r="A75" s="130"/>
      <c r="B75" s="105"/>
      <c r="C75" s="132" t="s">
        <v>26</v>
      </c>
      <c r="D75" s="132" t="s">
        <v>26</v>
      </c>
      <c r="E75" s="134">
        <v>39054</v>
      </c>
      <c r="F75" s="135"/>
      <c r="G75" s="45"/>
      <c r="H75" s="122"/>
      <c r="I75" s="54"/>
      <c r="J75" s="124" t="s">
        <v>26</v>
      </c>
      <c r="K75" s="124" t="s">
        <v>26</v>
      </c>
      <c r="L75" s="126">
        <v>39173</v>
      </c>
      <c r="M75" s="127"/>
    </row>
    <row r="76" spans="1:13" ht="15" thickBot="1">
      <c r="A76" s="131"/>
      <c r="B76" s="103">
        <f>IF(B77&lt;&gt;"",1,0)</f>
        <v>1</v>
      </c>
      <c r="C76" s="133"/>
      <c r="D76" s="133"/>
      <c r="E76" s="134"/>
      <c r="F76" s="135"/>
      <c r="G76" s="45"/>
      <c r="H76" s="123"/>
      <c r="I76" s="55">
        <f>IF(I77&lt;&gt;"",1,0)</f>
        <v>0</v>
      </c>
      <c r="J76" s="125"/>
      <c r="K76" s="125"/>
      <c r="L76" s="128"/>
      <c r="M76" s="129"/>
    </row>
    <row r="77" spans="1:13" ht="13.5" thickBot="1">
      <c r="A77" s="33" t="s">
        <v>36</v>
      </c>
      <c r="B77" s="72">
        <v>3</v>
      </c>
      <c r="C77" s="53">
        <f aca="true" t="shared" si="29" ref="C77:C82">IF(B77&lt;&gt;"",IF(B77&gt;E77,3,IF(B77=E77,1,1)),0)</f>
        <v>1</v>
      </c>
      <c r="D77" s="30">
        <f aca="true" t="shared" si="30" ref="D77:D82">IF(E77&lt;&gt;"",IF(E77&gt;B77,3,IF(E77=B77,1,1)),0)</f>
        <v>3</v>
      </c>
      <c r="E77" s="109">
        <v>18</v>
      </c>
      <c r="F77" s="31" t="s">
        <v>29</v>
      </c>
      <c r="G77" s="32"/>
      <c r="H77" s="33" t="s">
        <v>29</v>
      </c>
      <c r="I77" s="34"/>
      <c r="J77" s="53">
        <f aca="true" t="shared" si="31" ref="J77:J82">IF(I77&lt;&gt;"",IF(I77&gt;L77,3,IF(I77=L77,1,1)),0)</f>
        <v>0</v>
      </c>
      <c r="K77" s="30">
        <f aca="true" t="shared" si="32" ref="K77:K82">IF(L77&lt;&gt;"",IF(L77&gt;I77,3,IF(L77=I77,1,1)),0)</f>
        <v>0</v>
      </c>
      <c r="L77" s="35"/>
      <c r="M77" s="36" t="s">
        <v>36</v>
      </c>
    </row>
    <row r="78" spans="1:13" ht="12.75">
      <c r="A78" s="37" t="s">
        <v>35</v>
      </c>
      <c r="B78" s="99">
        <v>3</v>
      </c>
      <c r="C78" s="53">
        <f t="shared" si="29"/>
        <v>1</v>
      </c>
      <c r="D78" s="30">
        <f t="shared" si="30"/>
        <v>3</v>
      </c>
      <c r="E78" s="39">
        <v>25</v>
      </c>
      <c r="F78" s="41" t="s">
        <v>30</v>
      </c>
      <c r="G78" s="32"/>
      <c r="H78" s="33" t="s">
        <v>30</v>
      </c>
      <c r="I78" s="33"/>
      <c r="J78" s="53">
        <f t="shared" si="31"/>
        <v>0</v>
      </c>
      <c r="K78" s="38">
        <f t="shared" si="32"/>
        <v>0</v>
      </c>
      <c r="L78" s="40"/>
      <c r="M78" s="36" t="s">
        <v>35</v>
      </c>
    </row>
    <row r="79" spans="1:13" ht="12.75">
      <c r="A79" s="37" t="s">
        <v>34</v>
      </c>
      <c r="B79" s="99">
        <v>17</v>
      </c>
      <c r="C79" s="53">
        <f t="shared" si="29"/>
        <v>3</v>
      </c>
      <c r="D79" s="38">
        <f t="shared" si="30"/>
        <v>1</v>
      </c>
      <c r="E79" s="39">
        <v>3</v>
      </c>
      <c r="F79" s="41" t="s">
        <v>31</v>
      </c>
      <c r="G79" s="32"/>
      <c r="H79" s="33" t="s">
        <v>31</v>
      </c>
      <c r="I79" s="33"/>
      <c r="J79" s="53">
        <f t="shared" si="31"/>
        <v>0</v>
      </c>
      <c r="K79" s="38">
        <f t="shared" si="32"/>
        <v>0</v>
      </c>
      <c r="L79" s="40"/>
      <c r="M79" s="36" t="s">
        <v>34</v>
      </c>
    </row>
    <row r="80" spans="1:13" ht="12.75">
      <c r="A80" s="37" t="s">
        <v>19</v>
      </c>
      <c r="B80" s="99">
        <v>25</v>
      </c>
      <c r="C80" s="53">
        <f t="shared" si="29"/>
        <v>3</v>
      </c>
      <c r="D80" s="38">
        <f t="shared" si="30"/>
        <v>1</v>
      </c>
      <c r="E80" s="39">
        <v>0</v>
      </c>
      <c r="F80" s="41" t="s">
        <v>32</v>
      </c>
      <c r="G80" s="32"/>
      <c r="H80" s="33" t="s">
        <v>32</v>
      </c>
      <c r="I80" s="33"/>
      <c r="J80" s="53">
        <f t="shared" si="31"/>
        <v>0</v>
      </c>
      <c r="K80" s="38">
        <f t="shared" si="32"/>
        <v>0</v>
      </c>
      <c r="L80" s="40"/>
      <c r="M80" s="36" t="s">
        <v>19</v>
      </c>
    </row>
    <row r="81" spans="1:13" ht="12.75">
      <c r="A81" s="37" t="s">
        <v>18</v>
      </c>
      <c r="B81" s="99">
        <v>20</v>
      </c>
      <c r="C81" s="53">
        <f t="shared" si="29"/>
        <v>3</v>
      </c>
      <c r="D81" s="38">
        <f t="shared" si="30"/>
        <v>1</v>
      </c>
      <c r="E81" s="39">
        <v>5</v>
      </c>
      <c r="F81" s="41" t="s">
        <v>33</v>
      </c>
      <c r="G81" s="32"/>
      <c r="H81" s="33" t="s">
        <v>33</v>
      </c>
      <c r="I81" s="33"/>
      <c r="J81" s="53">
        <f t="shared" si="31"/>
        <v>0</v>
      </c>
      <c r="K81" s="38">
        <f t="shared" si="32"/>
        <v>0</v>
      </c>
      <c r="L81" s="40"/>
      <c r="M81" s="36" t="s">
        <v>18</v>
      </c>
    </row>
    <row r="82" spans="1:13" ht="13.5" thickBot="1">
      <c r="A82" s="49" t="s">
        <v>28</v>
      </c>
      <c r="B82" s="101"/>
      <c r="C82" s="53">
        <f t="shared" si="29"/>
        <v>0</v>
      </c>
      <c r="D82" s="43">
        <f t="shared" si="30"/>
        <v>0</v>
      </c>
      <c r="E82" s="47"/>
      <c r="F82" s="44" t="s">
        <v>37</v>
      </c>
      <c r="G82" s="50"/>
      <c r="H82" s="51" t="s">
        <v>28</v>
      </c>
      <c r="I82" s="51"/>
      <c r="J82" s="53">
        <f t="shared" si="31"/>
        <v>0</v>
      </c>
      <c r="K82" s="43">
        <f t="shared" si="32"/>
        <v>0</v>
      </c>
      <c r="L82" s="51"/>
      <c r="M82" s="52" t="s">
        <v>37</v>
      </c>
    </row>
    <row r="83" spans="1:13" ht="12.75">
      <c r="A83" s="130"/>
      <c r="B83" s="105"/>
      <c r="C83" s="132" t="s">
        <v>26</v>
      </c>
      <c r="D83" s="132" t="s">
        <v>26</v>
      </c>
      <c r="E83" s="134">
        <v>39061</v>
      </c>
      <c r="F83" s="135"/>
      <c r="G83" s="45"/>
      <c r="H83" s="122"/>
      <c r="I83" s="54"/>
      <c r="J83" s="124" t="s">
        <v>26</v>
      </c>
      <c r="K83" s="124" t="s">
        <v>26</v>
      </c>
      <c r="L83" s="126">
        <v>39180</v>
      </c>
      <c r="M83" s="127"/>
    </row>
    <row r="84" spans="1:13" ht="15" thickBot="1">
      <c r="A84" s="131"/>
      <c r="B84" s="103">
        <f>IF(B85&lt;&gt;"",1,0)</f>
        <v>1</v>
      </c>
      <c r="C84" s="133"/>
      <c r="D84" s="133"/>
      <c r="E84" s="134"/>
      <c r="F84" s="135"/>
      <c r="G84" s="45"/>
      <c r="H84" s="123"/>
      <c r="I84" s="55">
        <f>IF(I85&lt;&gt;"",1,0)</f>
        <v>0</v>
      </c>
      <c r="J84" s="125"/>
      <c r="K84" s="125"/>
      <c r="L84" s="128"/>
      <c r="M84" s="129"/>
    </row>
    <row r="85" spans="1:13" ht="13.5" thickBot="1">
      <c r="A85" s="33" t="s">
        <v>28</v>
      </c>
      <c r="B85" s="72">
        <v>10</v>
      </c>
      <c r="C85" s="53">
        <f aca="true" t="shared" si="33" ref="C85:C90">IF(B85&lt;&gt;"",IF(B85&gt;E85,3,IF(B85=E85,1,1)),0)</f>
        <v>3</v>
      </c>
      <c r="D85" s="30">
        <f aca="true" t="shared" si="34" ref="D85:D90">IF(E85&lt;&gt;"",IF(E85&gt;B85,3,IF(E85=B85,1,1)),0)</f>
        <v>1</v>
      </c>
      <c r="E85" s="109">
        <v>3</v>
      </c>
      <c r="F85" s="31" t="s">
        <v>36</v>
      </c>
      <c r="G85" s="32"/>
      <c r="H85" s="33" t="s">
        <v>36</v>
      </c>
      <c r="I85" s="34"/>
      <c r="J85" s="53">
        <f aca="true" t="shared" si="35" ref="J85:J90">IF(I85&lt;&gt;"",IF(I85&gt;L85,3,IF(I85=L85,1,1)),0)</f>
        <v>0</v>
      </c>
      <c r="K85" s="30">
        <f aca="true" t="shared" si="36" ref="K85:K90">IF(L85&lt;&gt;"",IF(L85&gt;I85,3,IF(L85=I85,1,1)),0)</f>
        <v>0</v>
      </c>
      <c r="L85" s="35"/>
      <c r="M85" s="36" t="s">
        <v>28</v>
      </c>
    </row>
    <row r="86" spans="1:13" ht="12.75">
      <c r="A86" s="37" t="s">
        <v>29</v>
      </c>
      <c r="B86" s="99">
        <v>23</v>
      </c>
      <c r="C86" s="53">
        <f t="shared" si="33"/>
        <v>3</v>
      </c>
      <c r="D86" s="30">
        <f t="shared" si="34"/>
        <v>1</v>
      </c>
      <c r="E86" s="39">
        <v>21</v>
      </c>
      <c r="F86" s="41" t="s">
        <v>35</v>
      </c>
      <c r="G86" s="32"/>
      <c r="H86" s="33" t="s">
        <v>35</v>
      </c>
      <c r="I86" s="33"/>
      <c r="J86" s="53">
        <f t="shared" si="35"/>
        <v>0</v>
      </c>
      <c r="K86" s="38">
        <f t="shared" si="36"/>
        <v>0</v>
      </c>
      <c r="L86" s="40"/>
      <c r="M86" s="36" t="s">
        <v>29</v>
      </c>
    </row>
    <row r="87" spans="1:13" ht="12.75">
      <c r="A87" s="37" t="s">
        <v>30</v>
      </c>
      <c r="B87" s="99"/>
      <c r="C87" s="53">
        <f t="shared" si="33"/>
        <v>0</v>
      </c>
      <c r="D87" s="38">
        <f t="shared" si="34"/>
        <v>0</v>
      </c>
      <c r="E87" s="39"/>
      <c r="F87" s="41" t="s">
        <v>34</v>
      </c>
      <c r="G87" s="32"/>
      <c r="H87" s="33" t="s">
        <v>34</v>
      </c>
      <c r="I87" s="33"/>
      <c r="J87" s="53">
        <f t="shared" si="35"/>
        <v>0</v>
      </c>
      <c r="K87" s="38">
        <f t="shared" si="36"/>
        <v>0</v>
      </c>
      <c r="L87" s="40"/>
      <c r="M87" s="36" t="s">
        <v>30</v>
      </c>
    </row>
    <row r="88" spans="1:13" ht="12.75">
      <c r="A88" s="37" t="s">
        <v>31</v>
      </c>
      <c r="B88" s="99">
        <v>12</v>
      </c>
      <c r="C88" s="53">
        <f t="shared" si="33"/>
        <v>1</v>
      </c>
      <c r="D88" s="38">
        <f t="shared" si="34"/>
        <v>3</v>
      </c>
      <c r="E88" s="39">
        <v>24</v>
      </c>
      <c r="F88" s="41" t="s">
        <v>19</v>
      </c>
      <c r="G88" s="32"/>
      <c r="H88" s="33" t="s">
        <v>19</v>
      </c>
      <c r="I88" s="33"/>
      <c r="J88" s="53">
        <f t="shared" si="35"/>
        <v>0</v>
      </c>
      <c r="K88" s="38">
        <f t="shared" si="36"/>
        <v>0</v>
      </c>
      <c r="L88" s="40"/>
      <c r="M88" s="36" t="s">
        <v>31</v>
      </c>
    </row>
    <row r="89" spans="1:13" ht="12.75">
      <c r="A89" s="37" t="s">
        <v>32</v>
      </c>
      <c r="B89" s="99">
        <v>10</v>
      </c>
      <c r="C89" s="53">
        <f t="shared" si="33"/>
        <v>1</v>
      </c>
      <c r="D89" s="38">
        <f t="shared" si="34"/>
        <v>3</v>
      </c>
      <c r="E89" s="39">
        <v>13</v>
      </c>
      <c r="F89" s="41" t="s">
        <v>18</v>
      </c>
      <c r="G89" s="32"/>
      <c r="H89" s="33" t="s">
        <v>18</v>
      </c>
      <c r="I89" s="33"/>
      <c r="J89" s="53">
        <f t="shared" si="35"/>
        <v>0</v>
      </c>
      <c r="K89" s="38">
        <f t="shared" si="36"/>
        <v>0</v>
      </c>
      <c r="L89" s="40"/>
      <c r="M89" s="36" t="s">
        <v>32</v>
      </c>
    </row>
    <row r="90" spans="1:13" ht="13.5" thickBot="1">
      <c r="A90" s="49" t="s">
        <v>33</v>
      </c>
      <c r="B90" s="101"/>
      <c r="C90" s="53">
        <f t="shared" si="33"/>
        <v>0</v>
      </c>
      <c r="D90" s="43">
        <f t="shared" si="34"/>
        <v>0</v>
      </c>
      <c r="E90" s="47"/>
      <c r="F90" s="44" t="s">
        <v>37</v>
      </c>
      <c r="G90" s="50"/>
      <c r="H90" s="51" t="s">
        <v>33</v>
      </c>
      <c r="I90" s="51"/>
      <c r="J90" s="53">
        <f t="shared" si="35"/>
        <v>0</v>
      </c>
      <c r="K90" s="43">
        <f t="shared" si="36"/>
        <v>0</v>
      </c>
      <c r="L90" s="51"/>
      <c r="M90" s="52" t="s">
        <v>37</v>
      </c>
    </row>
  </sheetData>
  <mergeCells count="90">
    <mergeCell ref="H59:H60"/>
    <mergeCell ref="J67:J68"/>
    <mergeCell ref="K67:K68"/>
    <mergeCell ref="H3:H4"/>
    <mergeCell ref="H11:H12"/>
    <mergeCell ref="H19:H20"/>
    <mergeCell ref="H27:H28"/>
    <mergeCell ref="H67:H68"/>
    <mergeCell ref="H35:H36"/>
    <mergeCell ref="H43:H44"/>
    <mergeCell ref="J35:J36"/>
    <mergeCell ref="K35:K36"/>
    <mergeCell ref="J59:J60"/>
    <mergeCell ref="K59:K60"/>
    <mergeCell ref="A1:F1"/>
    <mergeCell ref="H1:M1"/>
    <mergeCell ref="E3:F4"/>
    <mergeCell ref="L3:M4"/>
    <mergeCell ref="C3:C4"/>
    <mergeCell ref="D3:D4"/>
    <mergeCell ref="A3:A4"/>
    <mergeCell ref="J3:J4"/>
    <mergeCell ref="K3:K4"/>
    <mergeCell ref="L11:M12"/>
    <mergeCell ref="C11:C12"/>
    <mergeCell ref="D11:D12"/>
    <mergeCell ref="J11:J12"/>
    <mergeCell ref="K11:K12"/>
    <mergeCell ref="A27:A28"/>
    <mergeCell ref="L19:M20"/>
    <mergeCell ref="C19:C20"/>
    <mergeCell ref="D19:D20"/>
    <mergeCell ref="J19:J20"/>
    <mergeCell ref="K19:K20"/>
    <mergeCell ref="J27:J28"/>
    <mergeCell ref="K27:K28"/>
    <mergeCell ref="A11:A12"/>
    <mergeCell ref="E19:F20"/>
    <mergeCell ref="A19:A20"/>
    <mergeCell ref="E11:F12"/>
    <mergeCell ref="C35:C36"/>
    <mergeCell ref="D35:D36"/>
    <mergeCell ref="C27:C28"/>
    <mergeCell ref="D27:D28"/>
    <mergeCell ref="A35:A36"/>
    <mergeCell ref="E27:F28"/>
    <mergeCell ref="L27:M28"/>
    <mergeCell ref="L43:M44"/>
    <mergeCell ref="C43:C44"/>
    <mergeCell ref="D43:D44"/>
    <mergeCell ref="J43:J44"/>
    <mergeCell ref="K43:K44"/>
    <mergeCell ref="E35:F36"/>
    <mergeCell ref="L35:M36"/>
    <mergeCell ref="L51:M52"/>
    <mergeCell ref="C51:C52"/>
    <mergeCell ref="D51:D52"/>
    <mergeCell ref="J51:J52"/>
    <mergeCell ref="K51:K52"/>
    <mergeCell ref="H51:H52"/>
    <mergeCell ref="A43:A44"/>
    <mergeCell ref="E51:F52"/>
    <mergeCell ref="A51:A52"/>
    <mergeCell ref="E43:F44"/>
    <mergeCell ref="A67:A68"/>
    <mergeCell ref="E59:F60"/>
    <mergeCell ref="L59:M60"/>
    <mergeCell ref="E67:F68"/>
    <mergeCell ref="L67:M68"/>
    <mergeCell ref="C67:C68"/>
    <mergeCell ref="D67:D68"/>
    <mergeCell ref="C59:C60"/>
    <mergeCell ref="D59:D60"/>
    <mergeCell ref="A59:A60"/>
    <mergeCell ref="A75:A76"/>
    <mergeCell ref="C75:C76"/>
    <mergeCell ref="D75:D76"/>
    <mergeCell ref="E75:F76"/>
    <mergeCell ref="H75:H76"/>
    <mergeCell ref="J75:J76"/>
    <mergeCell ref="K75:K76"/>
    <mergeCell ref="L75:M76"/>
    <mergeCell ref="A83:A84"/>
    <mergeCell ref="C83:C84"/>
    <mergeCell ref="D83:D84"/>
    <mergeCell ref="E83:F84"/>
    <mergeCell ref="H83:H84"/>
    <mergeCell ref="J83:J84"/>
    <mergeCell ref="K83:K84"/>
    <mergeCell ref="L83:M84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B23" sqref="B23"/>
    </sheetView>
  </sheetViews>
  <sheetFormatPr defaultColWidth="11.421875" defaultRowHeight="12.75"/>
  <cols>
    <col min="2" max="2" width="40.140625" style="0" bestFit="1" customWidth="1"/>
    <col min="3" max="3" width="13.57421875" style="0" bestFit="1" customWidth="1"/>
    <col min="4" max="4" width="10.57421875" style="0" customWidth="1"/>
    <col min="5" max="5" width="8.7109375" style="0" customWidth="1"/>
    <col min="6" max="6" width="8.28125" style="0" customWidth="1"/>
    <col min="7" max="7" width="9.00390625" style="0" customWidth="1"/>
    <col min="8" max="8" width="10.28125" style="0" customWidth="1"/>
    <col min="9" max="9" width="13.57421875" style="0" bestFit="1" customWidth="1"/>
  </cols>
  <sheetData>
    <row r="1" spans="1:13" ht="18.75" thickBot="1">
      <c r="A1" s="9" t="s">
        <v>20</v>
      </c>
      <c r="B1" s="9" t="s">
        <v>10</v>
      </c>
      <c r="C1" s="10" t="s">
        <v>21</v>
      </c>
      <c r="D1" s="10" t="s">
        <v>11</v>
      </c>
      <c r="E1" s="10" t="s">
        <v>12</v>
      </c>
      <c r="F1" s="10" t="s">
        <v>13</v>
      </c>
      <c r="G1" s="10" t="s">
        <v>1</v>
      </c>
      <c r="H1" s="10" t="s">
        <v>14</v>
      </c>
      <c r="I1" s="10" t="s">
        <v>15</v>
      </c>
      <c r="J1" s="11" t="s">
        <v>16</v>
      </c>
      <c r="K1" s="12" t="s">
        <v>17</v>
      </c>
      <c r="L1" s="12" t="s">
        <v>54</v>
      </c>
      <c r="M1" s="12" t="s">
        <v>55</v>
      </c>
    </row>
    <row r="2" spans="1:13" ht="18">
      <c r="A2" s="121">
        <v>1</v>
      </c>
      <c r="B2" s="116" t="s">
        <v>38</v>
      </c>
      <c r="C2" s="118">
        <f>resultat!C8+resultat!D16+resultat!C23+resultat!D30+resultat!C37+resultat!D48+resultat!C57+resultat!D65+resultat!C74+resultat!C81+resultat!D89+resultat!K8+resultat!J16+resultat!K23+resultat!J30+resultat!K37+resultat!J48+resultat!K57+resultat!J65+resultat!J74+resultat!K81+resultat!J89</f>
        <v>33</v>
      </c>
      <c r="D2" s="118">
        <v>13</v>
      </c>
      <c r="E2" s="118">
        <v>10</v>
      </c>
      <c r="F2" s="118">
        <v>0</v>
      </c>
      <c r="G2" s="118">
        <v>3</v>
      </c>
      <c r="H2" s="118">
        <f>resultat!B8+resultat!E16+resultat!B23+resultat!E30+resultat!B37+resultat!E48+resultat!B57+resultat!E65+resultat!B74+resultat!B81+resultat!E89+resultat!L8+resultat!I16+resultat!L23+resultat!I30+resultat!L37+resultat!I48+resultat!L57+resultat!I65+resultat!I74+resultat!L81+resultat!I89</f>
        <v>218</v>
      </c>
      <c r="I2" s="118">
        <f>resultat!E8+resultat!B16+resultat!E23+resultat!B30+resultat!E37+resultat!B48+resultat!E57+resultat!B65+resultat!B74+resultat!E81+resultat!B89+resultat!I8+resultat!L16+resultat!I23+resultat!L30+resultat!I37+resultat!L48+resultat!I57+resultat!L65+resultat!I74+resultat!I81+resultat!L89</f>
        <v>144</v>
      </c>
      <c r="J2" s="118">
        <f>H2-I2</f>
        <v>74</v>
      </c>
      <c r="K2" s="120">
        <v>4</v>
      </c>
      <c r="L2" s="120">
        <v>2</v>
      </c>
      <c r="M2" s="120">
        <v>20</v>
      </c>
    </row>
    <row r="3" spans="1:13" ht="18">
      <c r="A3" s="13">
        <v>2</v>
      </c>
      <c r="B3" s="68" t="s">
        <v>19</v>
      </c>
      <c r="C3" s="117">
        <f>resultat!C7+resultat!D15+resultat!C22+resultat!D29+resultat!C41+resultat!D49+resultat!C58+resultat!C65+resultat!D73+resultat!C80+resultat!D88+resultat!K7+resultat!J15+resultat!K22+resultat!J29+resultat!K41+resultat!J49+resultat!J58+resultat!K65+resultat!J73+resultat!K80+resultat!J88</f>
        <v>32</v>
      </c>
      <c r="D3" s="117">
        <v>13</v>
      </c>
      <c r="E3" s="117">
        <v>9</v>
      </c>
      <c r="F3" s="117">
        <v>1</v>
      </c>
      <c r="G3" s="117">
        <v>3</v>
      </c>
      <c r="H3" s="117">
        <f>resultat!B7+resultat!E15+resultat!B22+resultat!E29+resultat!B41+resultat!E49+resultat!B58+resultat!B65+resultat!E73+resultat!B80+resultat!E88+resultat!L7+resultat!I15+resultat!L22+resultat!I29+resultat!L41+resultat!I49+resultat!I58+resultat!L65+resultat!I73+resultat!L80+resultat!I88</f>
        <v>196</v>
      </c>
      <c r="I3" s="117">
        <f>resultat!E7+resultat!B15+resultat!E22+resultat!B29+resultat!E41+resultat!B49+resultat!B58+resultat!E65+resultat!B73+resultat!E80+resultat!B88+resultat!I7+resultat!L15+resultat!I22+resultat!L29+resultat!I41+resultat!L49+resultat!I58+resultat!I65+resultat!L73+resultat!I80+resultat!L88</f>
        <v>132</v>
      </c>
      <c r="J3" s="117">
        <f>H3-I3</f>
        <v>64</v>
      </c>
      <c r="K3" s="119">
        <v>6</v>
      </c>
      <c r="L3" s="119">
        <v>3</v>
      </c>
      <c r="M3" s="119">
        <v>30</v>
      </c>
    </row>
    <row r="4" spans="1:13" ht="18">
      <c r="A4" s="13">
        <v>3</v>
      </c>
      <c r="B4" s="68" t="s">
        <v>28</v>
      </c>
      <c r="C4" s="114">
        <f>resultat!D5+resultat!C14+resultat!D22+resultat!C30+resultat!D38+resultat!C46+resultat!D54+resultat!C62+resultat!D70+resultat!C82+resultat!C85+resultat!J5+resultat!K14+resultat!J22+resultat!K30+resultat!J38+resultat!K46+resultat!J54+resultat!K62+resultat!J70+resultat!J82+resultat!K85</f>
        <v>31</v>
      </c>
      <c r="D4" s="114">
        <v>13</v>
      </c>
      <c r="E4" s="114">
        <v>9</v>
      </c>
      <c r="F4" s="114">
        <v>2</v>
      </c>
      <c r="G4" s="114">
        <v>3</v>
      </c>
      <c r="H4" s="114">
        <f>resultat!E5+resultat!B14+resultat!E22+resultat!B30+resultat!E38+resultat!B46+resultat!E54+resultat!B62+resultat!E70+resultat!B82+resultat!B85+resultat!I5+resultat!L14+resultat!I22+resultat!L30+resultat!I38+resultat!L46+resultat!I54+resultat!L62+resultat!I70+resultat!I82+resultat!L85</f>
        <v>183</v>
      </c>
      <c r="I4" s="114">
        <f>resultat!B5+resultat!E14+resultat!B22+resultat!E30+resultat!B38+resultat!E46+resultat!B54+resultat!E62+resultat!B70+resultat!B82+resultat!E85+resultat!L5+resultat!I14+resultat!L22+resultat!I30+resultat!L38+resultat!I46+resultat!L54+resultat!I62+resultat!L70+resultat!I82+resultat!I85</f>
        <v>149</v>
      </c>
      <c r="J4" s="114">
        <f>H4-I4</f>
        <v>34</v>
      </c>
      <c r="K4" s="115">
        <v>3</v>
      </c>
      <c r="L4" s="115">
        <v>3</v>
      </c>
      <c r="M4" s="115">
        <v>30</v>
      </c>
    </row>
    <row r="5" spans="1:13" ht="18">
      <c r="A5" s="94">
        <v>4</v>
      </c>
      <c r="B5" s="65" t="s">
        <v>27</v>
      </c>
      <c r="C5" s="66">
        <f>resultat!C10+resultat!C13+resultat!D21+resultat!C29+resultat!D37+resultat!C45+resultat!D53+resultat!C61+resultat!D69+resultat!C77+resultat!D85+resultat!J10+resultat!K13+resultat!J21+resultat!K29+resultat!J37+resultat!K45+resultat!J53+resultat!K61+resultat!J69+resultat!K77+resultat!J85</f>
        <v>30</v>
      </c>
      <c r="D5" s="66">
        <v>12</v>
      </c>
      <c r="E5" s="66">
        <v>9</v>
      </c>
      <c r="F5" s="66">
        <v>0</v>
      </c>
      <c r="G5" s="66">
        <v>3</v>
      </c>
      <c r="H5" s="66">
        <f>resultat!B10+resultat!B13+resultat!E21+resultat!B29+resultat!E37+resultat!B45+resultat!E53+resultat!B61+resultat!E69+resultat!B77+resultat!E85+resultat!I10+resultat!L13+resultat!I21+resultat!L29+resultat!I37+resultat!L45+resultat!I53+resultat!L61+resultat!I69+resultat!L77+resultat!I85</f>
        <v>158</v>
      </c>
      <c r="I5" s="66">
        <f>resultat!E13+resultat!B21+resultat!E29+resultat!B37+resultat!E45+resultat!B53+resultat!E61+resultat!B69+resultat!E77+resultat!B85+resultat!I10+resultat!I13+resultat!L21+resultat!I29+resultat!L37+resultat!I45+resultat!L53+resultat!I61+resultat!L69+resultat!I77+resultat!L85</f>
        <v>98</v>
      </c>
      <c r="J5" s="66">
        <f>H5-I5</f>
        <v>60</v>
      </c>
      <c r="K5" s="67">
        <v>4</v>
      </c>
      <c r="L5" s="67">
        <v>4</v>
      </c>
      <c r="M5" s="67">
        <v>90</v>
      </c>
    </row>
    <row r="6" spans="1:13" ht="18">
      <c r="A6" s="94">
        <v>5</v>
      </c>
      <c r="B6" s="65" t="s">
        <v>29</v>
      </c>
      <c r="C6" s="66">
        <f>resultat!D6+resultat!C15+resultat!D23+resultat!C31+resultat!D39+resultat!C47+resultat!D55+resultat!C66+resultat!C70+resultat!D77+resultat!C86+resultat!J6+resultat!K15+resultat!J23+resultat!K31+resultat!J39+resultat!K47+resultat!J55+resultat!J66+resultat!K70+resultat!J77+resultat!K86</f>
        <v>27</v>
      </c>
      <c r="D6" s="66">
        <v>13</v>
      </c>
      <c r="E6" s="66">
        <v>7</v>
      </c>
      <c r="F6" s="66">
        <v>0</v>
      </c>
      <c r="G6" s="66">
        <v>6</v>
      </c>
      <c r="H6" s="66">
        <f>resultat!E6+resultat!B15+resultat!E23+resultat!B31+resultat!E39+resultat!B47+resultat!E55+resultat!B66+resultat!B70+resultat!E77+resultat!B86+resultat!I6+resultat!L15+resultat!I23+resultat!L31+resultat!I39+resultat!L47+resultat!I55+resultat!I66+resultat!L70+resultat!I77+resultat!L86</f>
        <v>207</v>
      </c>
      <c r="I6" s="66">
        <f>resultat!B6+resultat!E15+resultat!B23+resultat!E31+resultat!B39+resultat!E47+resultat!B55+resultat!B66+resultat!E70+resultat!B77+resultat!E86+resultat!L6+resultat!I15+resultat!L23+resultat!I31+resultat!L39+resultat!I47+resultat!L55+resultat!I66+resultat!I70+resultat!L77+resultat!I86</f>
        <v>178</v>
      </c>
      <c r="J6" s="66">
        <f>H6-I6</f>
        <v>29</v>
      </c>
      <c r="K6" s="67">
        <v>2</v>
      </c>
      <c r="L6" s="67">
        <v>3</v>
      </c>
      <c r="M6" s="67">
        <v>40</v>
      </c>
    </row>
    <row r="7" spans="1:13" ht="18">
      <c r="A7" s="94">
        <v>6</v>
      </c>
      <c r="B7" s="65" t="s">
        <v>30</v>
      </c>
      <c r="C7" s="66">
        <f>resultat!D7+resultat!C16+resultat!D24+resultat!C32+resultat!D40+resultat!C50+resultat!C55+resultat!D62+resultat!C69+resultat!D78+resultat!C87+resultat!J7+resultat!K16+resultat!J24+resultat!K32+resultat!J40+resultat!J50+resultat!K55+resultat!J62+resultat!K69+resultat!J78+resultat!K87</f>
        <v>24</v>
      </c>
      <c r="D7" s="66">
        <v>12</v>
      </c>
      <c r="E7" s="66">
        <v>6</v>
      </c>
      <c r="F7" s="66">
        <v>0</v>
      </c>
      <c r="G7" s="66">
        <v>6</v>
      </c>
      <c r="H7" s="66">
        <f>resultat!E7+resultat!B16+resultat!E24+resultat!B32+resultat!E40+resultat!B50+resultat!B55+resultat!E62+resultat!B69+resultat!E78+resultat!B87+resultat!I7+resultat!L16+resultat!I24+resultat!L32+resultat!I40+resultat!I50+resultat!L55+resultat!I62+resultat!L69+resultat!I78+resultat!L87</f>
        <v>221</v>
      </c>
      <c r="I7" s="66">
        <f>resultat!B7+resultat!E16+resultat!B24+resultat!E32+resultat!B40+resultat!B50+resultat!E55+resultat!B62+resultat!E69+resultat!B78+resultat!E87+resultat!L7+resultat!I16+resultat!L24+resultat!I32+resultat!L40+resultat!I50+resultat!I55+resultat!L62+resultat!I69+resultat!L78+resultat!I87</f>
        <v>152</v>
      </c>
      <c r="J7" s="66">
        <f>H7-I7</f>
        <v>69</v>
      </c>
      <c r="K7" s="67">
        <v>0</v>
      </c>
      <c r="L7" s="67">
        <v>3</v>
      </c>
      <c r="M7" s="67">
        <v>50</v>
      </c>
    </row>
    <row r="8" spans="1:13" ht="18">
      <c r="A8" s="94">
        <v>7</v>
      </c>
      <c r="B8" s="65" t="s">
        <v>31</v>
      </c>
      <c r="C8" s="66">
        <f>resultat!D8+resultat!C17+resultat!D25+resultat!C34+resultat!C40+resultat!D47+resultat!C54+resultat!D61+resultat!C71+resultat!D79+resultat!C88+resultat!J8+resultat!K17+resultat!J25+resultat!J34+resultat!K40+resultat!J47+resultat!K54+resultat!J61+resultat!K71+resultat!J79+resultat!K88</f>
        <v>23</v>
      </c>
      <c r="D8" s="66">
        <v>13</v>
      </c>
      <c r="E8" s="66">
        <v>5</v>
      </c>
      <c r="F8" s="66">
        <v>0</v>
      </c>
      <c r="G8" s="66">
        <v>8</v>
      </c>
      <c r="H8" s="66">
        <f>resultat!E8+resultat!B17+resultat!E25+resultat!B34+resultat!B40+resultat!E47+resultat!B54+resultat!E61+resultat!B71+resultat!E79+resultat!B88+resultat!I8+resultat!L17+resultat!I25+resultat!I34+resultat!L40+resultat!I47+resultat!L54+resultat!I61+resultat!L71+resultat!I79+resultat!L88</f>
        <v>193</v>
      </c>
      <c r="I8" s="66">
        <f>resultat!B8+resultat!E17+resultat!B25+resultat!B34+resultat!E40+resultat!B47+resultat!E54+resultat!B61+resultat!E71+resultat!B79+resultat!E88+resultat!L8+resultat!I17+resultat!L25+resultat!I34+resultat!I40+resultat!L47+resultat!I54+resultat!L61+resultat!I71+resultat!L79+resultat!I88</f>
        <v>208</v>
      </c>
      <c r="J8" s="66">
        <f>H8-I8</f>
        <v>-15</v>
      </c>
      <c r="K8" s="67">
        <v>-4</v>
      </c>
      <c r="L8" s="67">
        <v>2</v>
      </c>
      <c r="M8" s="67">
        <v>60</v>
      </c>
    </row>
    <row r="9" spans="1:13" ht="18">
      <c r="A9" s="14">
        <v>8</v>
      </c>
      <c r="B9" s="20" t="s">
        <v>34</v>
      </c>
      <c r="C9" s="15">
        <f>resultat!C6+resultat!D14+resultat!C21+resultat!D33+resultat!C42+resultat!C49+resultat!D57+resultat!C64+resultat!D72+resultat!C81+resultat!D87+resultat!K6+resultat!J14+resultat!K21+resultat!J33+resultat!J42+resultat!K49+resultat!J57+resultat!K64+resultat!J72+resultat!K79+resultat!J87</f>
        <v>22</v>
      </c>
      <c r="D9" s="15">
        <v>12</v>
      </c>
      <c r="E9" s="15">
        <v>5</v>
      </c>
      <c r="F9" s="15">
        <v>0</v>
      </c>
      <c r="G9" s="15">
        <v>7</v>
      </c>
      <c r="H9" s="15">
        <f>resultat!B6+resultat!E14+resultat!B21+resultat!E33+resultat!B42+resultat!B49+resultat!E57+resultat!B64+resultat!E72+resultat!B79+resultat!E87+resultat!L6+resultat!I14+resultat!L21+resultat!I33+resultat!I42+resultat!L49+resultat!I57+resultat!L64+resultat!I72+resultat!L79+resultat!I87</f>
        <v>156</v>
      </c>
      <c r="I9" s="15">
        <f>resultat!E6+resultat!B14+resultat!E21+resultat!B33+resultat!B42+resultat!E49+resultat!B57+resultat!E64+resultat!B72+resultat!E79+resultat!B87+resultat!I6+resultat!L14+resultat!I21+resultat!L33+resultat!I42+resultat!I49+resultat!L57+resultat!I64+resultat!L72+resultat!I79+resultat!L87</f>
        <v>152</v>
      </c>
      <c r="J9" s="15">
        <f>H9-I9</f>
        <v>4</v>
      </c>
      <c r="K9" s="16">
        <v>0</v>
      </c>
      <c r="L9" s="16">
        <v>1</v>
      </c>
      <c r="M9" s="16">
        <v>40</v>
      </c>
    </row>
    <row r="10" spans="1:13" ht="18">
      <c r="A10" s="14">
        <v>9</v>
      </c>
      <c r="B10" s="20" t="s">
        <v>33</v>
      </c>
      <c r="C10" s="15">
        <f>resultat!C9+resultat!D17+resultat!C24+resultat!D31+resultat!C38+resultat!D45+resultat!C56+resultat!D64+resultat!C73+resultat!D81+resultat!C90+resultat!K9+resultat!J17+resultat!K24+resultat!J31+resultat!K38+resultat!J45+resultat!K56+resultat!J64+resultat!K73+resultat!J81+resultat!J90</f>
        <v>21</v>
      </c>
      <c r="D10" s="15">
        <v>13</v>
      </c>
      <c r="E10" s="15">
        <v>4</v>
      </c>
      <c r="F10" s="15">
        <v>0</v>
      </c>
      <c r="G10" s="15">
        <v>9</v>
      </c>
      <c r="H10" s="15">
        <f>resultat!B9+resultat!E17+resultat!B24+resultat!E31+resultat!B38+resultat!E45+resultat!B56+resultat!E64+resultat!B73+resultat!E81+resultat!B90+resultat!L9+resultat!I17+resultat!L24+resultat!I31+resultat!L38+resultat!I45+resultat!L56+resultat!I64+resultat!L73+resultat!I81+resultat!I90</f>
        <v>187</v>
      </c>
      <c r="I10" s="15">
        <f>resultat!E9+resultat!B17+resultat!E24+resultat!B31+resultat!E38+resultat!B45+resultat!E56+resultat!B64+resultat!E73+resultat!B81+resultat!B90+resultat!I9+resultat!L17+resultat!I24+resultat!L31+resultat!I38+resultat!L45+resultat!I56+resultat!L64+resultat!I73+resultat!L81+resultat!I90</f>
        <v>278</v>
      </c>
      <c r="J10" s="15">
        <f>H10-I10</f>
        <v>-91</v>
      </c>
      <c r="K10" s="16">
        <v>-4</v>
      </c>
      <c r="L10" s="16">
        <v>0</v>
      </c>
      <c r="M10" s="16">
        <v>0</v>
      </c>
    </row>
    <row r="11" spans="1:13" ht="18">
      <c r="A11" s="14">
        <v>10</v>
      </c>
      <c r="B11" s="20" t="s">
        <v>32</v>
      </c>
      <c r="C11" s="15">
        <f>resultat!D9+resultat!C18+resultat!C25+resultat!D32+resultat!C39+resultat!D46+resultat!C53+resultat!D63+resultat!C72+resultat!D80+resultat!C89+resultat!J9+resultat!J18+resultat!K25+resultat!J32+resultat!K39+resultat!J46+resultat!K53+resultat!J63+resultat!K72+resultat!J80+resultat!K89</f>
        <v>20</v>
      </c>
      <c r="D11" s="15">
        <v>12</v>
      </c>
      <c r="E11" s="15">
        <v>4</v>
      </c>
      <c r="F11" s="15">
        <v>0</v>
      </c>
      <c r="G11" s="15">
        <v>8</v>
      </c>
      <c r="H11" s="15">
        <f>resultat!E9+resultat!B18+resultat!B25+resultat!E32+resultat!B39+resultat!E46+resultat!B53+resultat!E63+resultat!B72+resultat!E80+resultat!B89+resultat!I9+resultat!I18+resultat!L25+resultat!I32+resultat!L39+resultat!I46+resultat!L53+resultat!I63+resultat!L72+resultat!I80+resultat!L89</f>
        <v>119</v>
      </c>
      <c r="I11" s="15">
        <f>resultat!B9+resultat!B18+resultat!E25+resultat!B32+resultat!E39+resultat!B46+resultat!E53+resultat!B63+resultat!E72+resultat!B80+resultat!E89+resultat!L9+resultat!I18+resultat!I25+resultat!L32+resultat!I39+resultat!L46+resultat!I53+resultat!L63+resultat!I72+resultat!L80+resultat!I89</f>
        <v>217</v>
      </c>
      <c r="J11" s="15">
        <f>H11-I11</f>
        <v>-98</v>
      </c>
      <c r="K11" s="16">
        <v>-2</v>
      </c>
      <c r="L11" s="16">
        <v>1</v>
      </c>
      <c r="M11" s="16">
        <v>20</v>
      </c>
    </row>
    <row r="12" spans="1:13" ht="18.75" thickBot="1">
      <c r="A12" s="17">
        <v>11</v>
      </c>
      <c r="B12" s="21" t="s">
        <v>35</v>
      </c>
      <c r="C12" s="18">
        <f>resultat!C5+resultat!D13+resultat!C26+resultat!C33+resultat!D41+resultat!C48+resultat!D56+resultat!C63+resultat!D71+resultat!C78+resultat!D86+resultat!K5+resultat!J13+resultat!J26+resultat!K33+resultat!J41+resultat!K48+resultat!J56+resultat!K63+resultat!J71+resultat!K78+resultat!J86</f>
        <v>13</v>
      </c>
      <c r="D12" s="18">
        <v>12</v>
      </c>
      <c r="E12" s="18">
        <v>0</v>
      </c>
      <c r="F12" s="18">
        <v>1</v>
      </c>
      <c r="G12" s="18">
        <v>11</v>
      </c>
      <c r="H12" s="18">
        <f>resultat!B5+resultat!E13+resultat!B26+resultat!B33+resultat!E41+resultat!B48+resultat!E56+resultat!B63+resultat!E71+resultat!B78+resultat!E86+resultat!L5+resultat!I13+resultat!I26+resultat!L33+resultat!I41+resultat!L48+resultat!I56+resultat!L63+resultat!I71+resultat!L78+resultat!I86</f>
        <v>117</v>
      </c>
      <c r="I12" s="18">
        <f>resultat!E5+resultat!B13+resultat!B26+resultat!E33+resultat!B41+resultat!E48+resultat!B56+resultat!E63+resultat!B71+resultat!E78+resultat!B86+resultat!I5+resultat!L13+resultat!I26+resultat!I33+resultat!L41+resultat!I48+resultat!L56+resultat!I63+resultat!L71+resultat!I78+resultat!L86</f>
        <v>247</v>
      </c>
      <c r="J12" s="56">
        <f>H12-I12</f>
        <v>-130</v>
      </c>
      <c r="K12" s="19">
        <v>-9</v>
      </c>
      <c r="L12" s="19">
        <v>0</v>
      </c>
      <c r="M12" s="19">
        <v>0</v>
      </c>
    </row>
  </sheetData>
  <conditionalFormatting sqref="B2:B12">
    <cfRule type="cellIs" priority="1" dxfId="0" operator="equal" stopIfTrue="1">
      <formula>"RC Maurepas Elancourt"</formula>
    </cfRule>
  </conditionalFormatting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4">
      <selection activeCell="E24" sqref="E24"/>
    </sheetView>
  </sheetViews>
  <sheetFormatPr defaultColWidth="11.421875" defaultRowHeight="12.75"/>
  <cols>
    <col min="2" max="2" width="27.7109375" style="0" bestFit="1" customWidth="1"/>
  </cols>
  <sheetData>
    <row r="1" ht="13.5" thickBot="1"/>
    <row r="2" spans="1:5" ht="27.75" customHeight="1" thickBot="1">
      <c r="A2" s="22"/>
      <c r="B2" s="153" t="s">
        <v>23</v>
      </c>
      <c r="C2" s="154"/>
      <c r="D2" s="154"/>
      <c r="E2" s="155"/>
    </row>
    <row r="3" spans="1:5" ht="24.75" customHeight="1" thickBot="1">
      <c r="A3" s="23"/>
      <c r="B3" s="64" t="s">
        <v>10</v>
      </c>
      <c r="C3" s="92" t="s">
        <v>14</v>
      </c>
      <c r="D3" s="92" t="s">
        <v>15</v>
      </c>
      <c r="E3" s="93" t="s">
        <v>16</v>
      </c>
    </row>
    <row r="4" spans="1:10" ht="24.75" customHeight="1">
      <c r="A4" s="57">
        <v>1</v>
      </c>
      <c r="B4" s="164" t="s">
        <v>30</v>
      </c>
      <c r="C4" s="165">
        <v>221</v>
      </c>
      <c r="D4" s="165">
        <v>152</v>
      </c>
      <c r="E4" s="91">
        <f>C4-D4</f>
        <v>69</v>
      </c>
      <c r="G4" s="69"/>
      <c r="H4" s="70"/>
      <c r="I4" s="70"/>
      <c r="J4" s="70"/>
    </row>
    <row r="5" spans="1:10" ht="24.75" customHeight="1">
      <c r="A5" s="57">
        <v>2</v>
      </c>
      <c r="B5" s="95" t="s">
        <v>18</v>
      </c>
      <c r="C5" s="96">
        <v>218</v>
      </c>
      <c r="D5" s="96">
        <v>144</v>
      </c>
      <c r="E5" s="97">
        <f>C5-D5</f>
        <v>74</v>
      </c>
      <c r="H5" s="69"/>
      <c r="I5" s="71"/>
      <c r="J5" s="71"/>
    </row>
    <row r="6" spans="1:5" ht="24.75" customHeight="1">
      <c r="A6" s="57">
        <v>3</v>
      </c>
      <c r="B6" s="62" t="s">
        <v>29</v>
      </c>
      <c r="C6" s="59">
        <v>207</v>
      </c>
      <c r="D6" s="59">
        <v>178</v>
      </c>
      <c r="E6" s="91">
        <f>C6-D6</f>
        <v>29</v>
      </c>
    </row>
    <row r="7" spans="1:5" ht="24.75" customHeight="1">
      <c r="A7" s="57">
        <v>4</v>
      </c>
      <c r="B7" s="62" t="s">
        <v>19</v>
      </c>
      <c r="C7" s="59">
        <v>196</v>
      </c>
      <c r="D7" s="59">
        <v>132</v>
      </c>
      <c r="E7" s="91">
        <f>C7-D7</f>
        <v>64</v>
      </c>
    </row>
    <row r="8" spans="1:5" ht="24.75" customHeight="1">
      <c r="A8" s="57">
        <v>5</v>
      </c>
      <c r="B8" s="62" t="s">
        <v>31</v>
      </c>
      <c r="C8" s="59">
        <v>193</v>
      </c>
      <c r="D8" s="59">
        <v>208</v>
      </c>
      <c r="E8" s="91">
        <f>C8-D8</f>
        <v>-15</v>
      </c>
    </row>
    <row r="9" spans="1:5" ht="24.75" customHeight="1">
      <c r="A9" s="57">
        <v>6</v>
      </c>
      <c r="B9" s="62" t="s">
        <v>33</v>
      </c>
      <c r="C9" s="59">
        <v>187</v>
      </c>
      <c r="D9" s="59">
        <v>278</v>
      </c>
      <c r="E9" s="91">
        <f>C9-D9</f>
        <v>-91</v>
      </c>
    </row>
    <row r="10" spans="1:5" ht="24.75" customHeight="1">
      <c r="A10" s="57">
        <v>7</v>
      </c>
      <c r="B10" s="62" t="s">
        <v>28</v>
      </c>
      <c r="C10" s="59">
        <v>183</v>
      </c>
      <c r="D10" s="59">
        <v>149</v>
      </c>
      <c r="E10" s="91">
        <f>C10-D10</f>
        <v>34</v>
      </c>
    </row>
    <row r="11" spans="1:5" ht="24.75" customHeight="1">
      <c r="A11" s="57">
        <v>8</v>
      </c>
      <c r="B11" s="62" t="s">
        <v>27</v>
      </c>
      <c r="C11" s="59">
        <v>158</v>
      </c>
      <c r="D11" s="59">
        <v>98</v>
      </c>
      <c r="E11" s="91">
        <f>C11-D11</f>
        <v>60</v>
      </c>
    </row>
    <row r="12" spans="1:5" ht="24.75" customHeight="1">
      <c r="A12" s="57">
        <v>9</v>
      </c>
      <c r="B12" s="62" t="s">
        <v>34</v>
      </c>
      <c r="C12" s="59">
        <v>156</v>
      </c>
      <c r="D12" s="59">
        <v>152</v>
      </c>
      <c r="E12" s="91">
        <f>C12-D12</f>
        <v>4</v>
      </c>
    </row>
    <row r="13" spans="1:5" ht="24.75" customHeight="1">
      <c r="A13" s="57">
        <v>10</v>
      </c>
      <c r="B13" s="62" t="s">
        <v>32</v>
      </c>
      <c r="C13" s="59">
        <v>119</v>
      </c>
      <c r="D13" s="59">
        <v>217</v>
      </c>
      <c r="E13" s="91">
        <f>C13-D13</f>
        <v>-98</v>
      </c>
    </row>
    <row r="14" spans="1:5" ht="24.75" customHeight="1" thickBot="1">
      <c r="A14" s="57">
        <v>11</v>
      </c>
      <c r="B14" s="63" t="s">
        <v>35</v>
      </c>
      <c r="C14" s="61">
        <v>117</v>
      </c>
      <c r="D14" s="61">
        <v>247</v>
      </c>
      <c r="E14" s="91">
        <f>C14-D14</f>
        <v>-130</v>
      </c>
    </row>
    <row r="15" spans="1:5" ht="14.25" thickBot="1">
      <c r="A15" s="156"/>
      <c r="B15" s="157"/>
      <c r="C15" s="157"/>
      <c r="D15" s="157"/>
      <c r="E15" s="158"/>
    </row>
    <row r="16" spans="1:5" ht="27.75" customHeight="1" thickBot="1">
      <c r="A16" s="22"/>
      <c r="B16" s="153" t="s">
        <v>22</v>
      </c>
      <c r="C16" s="154"/>
      <c r="D16" s="154"/>
      <c r="E16" s="155"/>
    </row>
    <row r="17" spans="1:5" ht="24.75" customHeight="1" thickBot="1">
      <c r="A17" s="23"/>
      <c r="B17" s="64" t="s">
        <v>10</v>
      </c>
      <c r="C17" s="92" t="s">
        <v>39</v>
      </c>
      <c r="D17" s="92" t="s">
        <v>40</v>
      </c>
      <c r="E17" s="93" t="s">
        <v>16</v>
      </c>
    </row>
    <row r="18" spans="1:5" ht="24.75" customHeight="1">
      <c r="A18" s="57">
        <v>1</v>
      </c>
      <c r="B18" s="62" t="s">
        <v>27</v>
      </c>
      <c r="C18" s="59">
        <v>98</v>
      </c>
      <c r="D18" s="59">
        <v>158</v>
      </c>
      <c r="E18" s="60">
        <f>D18-C18</f>
        <v>60</v>
      </c>
    </row>
    <row r="19" spans="1:5" ht="24.75" customHeight="1">
      <c r="A19" s="57">
        <v>2</v>
      </c>
      <c r="B19" s="62" t="s">
        <v>19</v>
      </c>
      <c r="C19" s="59">
        <v>132</v>
      </c>
      <c r="D19" s="59">
        <v>196</v>
      </c>
      <c r="E19" s="60">
        <f>D19-C19</f>
        <v>64</v>
      </c>
    </row>
    <row r="20" spans="1:5" ht="24.75" customHeight="1">
      <c r="A20" s="57">
        <v>3</v>
      </c>
      <c r="B20" s="95" t="s">
        <v>18</v>
      </c>
      <c r="C20" s="96">
        <v>144</v>
      </c>
      <c r="D20" s="96">
        <v>218</v>
      </c>
      <c r="E20" s="98">
        <f>D20-C20</f>
        <v>74</v>
      </c>
    </row>
    <row r="21" spans="1:5" ht="24.75" customHeight="1">
      <c r="A21" s="57">
        <v>4</v>
      </c>
      <c r="B21" s="62" t="s">
        <v>28</v>
      </c>
      <c r="C21" s="59">
        <v>149</v>
      </c>
      <c r="D21" s="59">
        <v>183</v>
      </c>
      <c r="E21" s="60">
        <f>D21-C21</f>
        <v>34</v>
      </c>
    </row>
    <row r="22" spans="1:5" ht="24.75" customHeight="1">
      <c r="A22" s="57">
        <v>5</v>
      </c>
      <c r="B22" s="62" t="s">
        <v>34</v>
      </c>
      <c r="C22" s="59">
        <v>152</v>
      </c>
      <c r="D22" s="59">
        <v>156</v>
      </c>
      <c r="E22" s="60">
        <f>D22-C22</f>
        <v>4</v>
      </c>
    </row>
    <row r="23" spans="1:5" ht="24.75" customHeight="1">
      <c r="A23" s="57">
        <v>6</v>
      </c>
      <c r="B23" s="62" t="s">
        <v>30</v>
      </c>
      <c r="C23" s="59">
        <v>152</v>
      </c>
      <c r="D23" s="59">
        <v>221</v>
      </c>
      <c r="E23" s="60">
        <f>D23-C23</f>
        <v>69</v>
      </c>
    </row>
    <row r="24" spans="1:5" ht="24.75" customHeight="1">
      <c r="A24" s="57">
        <v>7</v>
      </c>
      <c r="B24" s="62" t="s">
        <v>29</v>
      </c>
      <c r="C24" s="59">
        <v>178</v>
      </c>
      <c r="D24" s="59">
        <v>207</v>
      </c>
      <c r="E24" s="60">
        <f>D24-C24</f>
        <v>29</v>
      </c>
    </row>
    <row r="25" spans="1:5" ht="24.75" customHeight="1">
      <c r="A25" s="57">
        <v>8</v>
      </c>
      <c r="B25" s="62" t="s">
        <v>31</v>
      </c>
      <c r="C25" s="59">
        <v>208</v>
      </c>
      <c r="D25" s="59">
        <v>193</v>
      </c>
      <c r="E25" s="60">
        <f>D25-C25</f>
        <v>-15</v>
      </c>
    </row>
    <row r="26" spans="1:5" ht="24.75" customHeight="1">
      <c r="A26" s="57">
        <v>9</v>
      </c>
      <c r="B26" s="62" t="s">
        <v>32</v>
      </c>
      <c r="C26" s="59">
        <v>217</v>
      </c>
      <c r="D26" s="59">
        <v>119</v>
      </c>
      <c r="E26" s="60">
        <f>D26-C26</f>
        <v>-98</v>
      </c>
    </row>
    <row r="27" spans="1:5" ht="24.75" customHeight="1">
      <c r="A27" s="57">
        <v>10</v>
      </c>
      <c r="B27" s="62" t="s">
        <v>35</v>
      </c>
      <c r="C27" s="59">
        <v>247</v>
      </c>
      <c r="D27" s="59">
        <v>117</v>
      </c>
      <c r="E27" s="60">
        <f>D27-C27</f>
        <v>-130</v>
      </c>
    </row>
    <row r="28" spans="1:5" ht="24.75" customHeight="1" thickBot="1">
      <c r="A28" s="58">
        <v>11</v>
      </c>
      <c r="B28" s="63" t="s">
        <v>33</v>
      </c>
      <c r="C28" s="61">
        <v>278</v>
      </c>
      <c r="D28" s="61">
        <v>187</v>
      </c>
      <c r="E28" s="60">
        <f>D28-C28</f>
        <v>-91</v>
      </c>
    </row>
  </sheetData>
  <mergeCells count="3">
    <mergeCell ref="B2:E2"/>
    <mergeCell ref="B16:E16"/>
    <mergeCell ref="A15:E1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3">
      <selection activeCell="G5" sqref="G5"/>
    </sheetView>
  </sheetViews>
  <sheetFormatPr defaultColWidth="11.421875" defaultRowHeight="12.75"/>
  <cols>
    <col min="2" max="2" width="14.7109375" style="0" customWidth="1"/>
    <col min="3" max="3" width="13.140625" style="0" customWidth="1"/>
    <col min="5" max="5" width="12.57421875" style="0" customWidth="1"/>
  </cols>
  <sheetData>
    <row r="1" spans="1:10" ht="42.75" customHeight="1" thickBot="1">
      <c r="A1" s="161" t="s">
        <v>8</v>
      </c>
      <c r="B1" s="162"/>
      <c r="C1" s="162"/>
      <c r="D1" s="162"/>
      <c r="E1" s="162"/>
      <c r="F1" s="162"/>
      <c r="G1" s="162"/>
      <c r="H1" s="162"/>
      <c r="I1" s="162"/>
      <c r="J1" s="163"/>
    </row>
    <row r="2" spans="1:10" ht="36" customHeight="1" thickBot="1">
      <c r="A2" s="2"/>
      <c r="B2" s="1" t="s">
        <v>0</v>
      </c>
      <c r="C2" s="7" t="s">
        <v>6</v>
      </c>
      <c r="D2" s="7" t="s">
        <v>2</v>
      </c>
      <c r="E2" s="7" t="s">
        <v>3</v>
      </c>
      <c r="F2" s="7" t="s">
        <v>4</v>
      </c>
      <c r="G2" s="8" t="s">
        <v>5</v>
      </c>
      <c r="H2" s="87" t="s">
        <v>9</v>
      </c>
      <c r="I2" s="85" t="s">
        <v>9</v>
      </c>
      <c r="J2" s="86" t="s">
        <v>9</v>
      </c>
    </row>
    <row r="3" spans="1:10" ht="30" customHeight="1">
      <c r="A3" s="77">
        <v>1</v>
      </c>
      <c r="B3" s="3" t="s">
        <v>51</v>
      </c>
      <c r="C3" s="5">
        <f aca="true" t="shared" si="0" ref="C3:C18">D3*5+E3*2+F3*3+G3*3</f>
        <v>81</v>
      </c>
      <c r="D3" s="6">
        <v>3</v>
      </c>
      <c r="E3" s="6">
        <v>6</v>
      </c>
      <c r="F3" s="6">
        <v>1</v>
      </c>
      <c r="G3" s="6">
        <v>17</v>
      </c>
      <c r="H3" s="88"/>
      <c r="I3" s="83">
        <v>2</v>
      </c>
      <c r="J3" s="84"/>
    </row>
    <row r="4" spans="1:10" ht="30" customHeight="1">
      <c r="A4" s="78">
        <v>2</v>
      </c>
      <c r="B4" s="4" t="s">
        <v>41</v>
      </c>
      <c r="C4" s="5">
        <f t="shared" si="0"/>
        <v>30</v>
      </c>
      <c r="D4" s="5">
        <v>6</v>
      </c>
      <c r="E4" s="5"/>
      <c r="F4" s="5"/>
      <c r="G4" s="5"/>
      <c r="H4" s="89">
        <v>1</v>
      </c>
      <c r="I4" s="81"/>
      <c r="J4" s="82"/>
    </row>
    <row r="5" spans="1:10" ht="30" customHeight="1">
      <c r="A5" s="78">
        <v>3</v>
      </c>
      <c r="B5" s="4" t="s">
        <v>50</v>
      </c>
      <c r="C5" s="5">
        <f t="shared" si="0"/>
        <v>19</v>
      </c>
      <c r="D5" s="5">
        <v>0</v>
      </c>
      <c r="E5" s="5">
        <v>5</v>
      </c>
      <c r="F5" s="5"/>
      <c r="G5" s="5">
        <v>3</v>
      </c>
      <c r="H5" s="89"/>
      <c r="I5" s="81"/>
      <c r="J5" s="82"/>
    </row>
    <row r="6" spans="1:10" ht="30" customHeight="1">
      <c r="A6" s="78">
        <v>4</v>
      </c>
      <c r="B6" s="4" t="s">
        <v>48</v>
      </c>
      <c r="C6" s="5">
        <f t="shared" si="0"/>
        <v>18</v>
      </c>
      <c r="D6" s="5">
        <v>2</v>
      </c>
      <c r="E6" s="5">
        <v>1</v>
      </c>
      <c r="F6" s="5"/>
      <c r="G6" s="5">
        <v>2</v>
      </c>
      <c r="H6" s="89"/>
      <c r="I6" s="81"/>
      <c r="J6" s="82"/>
    </row>
    <row r="7" spans="1:10" ht="30" customHeight="1">
      <c r="A7" s="78">
        <v>5</v>
      </c>
      <c r="B7" s="4" t="s">
        <v>49</v>
      </c>
      <c r="C7" s="5">
        <f t="shared" si="0"/>
        <v>10</v>
      </c>
      <c r="D7" s="5">
        <v>2</v>
      </c>
      <c r="E7" s="5"/>
      <c r="F7" s="5"/>
      <c r="G7" s="5"/>
      <c r="H7" s="89"/>
      <c r="I7" s="81"/>
      <c r="J7" s="82"/>
    </row>
    <row r="8" spans="1:10" ht="30" customHeight="1">
      <c r="A8" s="78">
        <v>5</v>
      </c>
      <c r="B8" s="4" t="s">
        <v>47</v>
      </c>
      <c r="C8" s="5">
        <f t="shared" si="0"/>
        <v>10</v>
      </c>
      <c r="D8" s="5">
        <v>2</v>
      </c>
      <c r="E8" s="5"/>
      <c r="F8" s="5"/>
      <c r="G8" s="5"/>
      <c r="H8" s="89"/>
      <c r="I8" s="81"/>
      <c r="J8" s="82"/>
    </row>
    <row r="9" spans="1:10" ht="30" customHeight="1">
      <c r="A9" s="78">
        <v>5</v>
      </c>
      <c r="B9" s="4" t="s">
        <v>46</v>
      </c>
      <c r="C9" s="5">
        <f t="shared" si="0"/>
        <v>10</v>
      </c>
      <c r="D9" s="5">
        <v>2</v>
      </c>
      <c r="E9" s="5"/>
      <c r="F9" s="5"/>
      <c r="G9" s="5"/>
      <c r="H9" s="89"/>
      <c r="I9" s="81"/>
      <c r="J9" s="82"/>
    </row>
    <row r="10" spans="1:10" ht="30" customHeight="1">
      <c r="A10" s="78">
        <v>6</v>
      </c>
      <c r="B10" s="4" t="s">
        <v>43</v>
      </c>
      <c r="C10" s="5">
        <f t="shared" si="0"/>
        <v>5</v>
      </c>
      <c r="D10" s="5">
        <v>1</v>
      </c>
      <c r="E10" s="5"/>
      <c r="F10" s="5"/>
      <c r="G10" s="5"/>
      <c r="H10" s="89"/>
      <c r="I10" s="81"/>
      <c r="J10" s="82"/>
    </row>
    <row r="11" spans="1:10" ht="30" customHeight="1">
      <c r="A11" s="78">
        <v>6</v>
      </c>
      <c r="B11" s="4" t="s">
        <v>44</v>
      </c>
      <c r="C11" s="5">
        <f t="shared" si="0"/>
        <v>10</v>
      </c>
      <c r="D11" s="5">
        <v>2</v>
      </c>
      <c r="E11" s="5"/>
      <c r="F11" s="5"/>
      <c r="G11" s="5"/>
      <c r="H11" s="89"/>
      <c r="I11" s="81"/>
      <c r="J11" s="82"/>
    </row>
    <row r="12" spans="1:10" ht="30" customHeight="1">
      <c r="A12" s="78">
        <v>6</v>
      </c>
      <c r="B12" s="4" t="s">
        <v>45</v>
      </c>
      <c r="C12" s="5">
        <f t="shared" si="0"/>
        <v>5</v>
      </c>
      <c r="D12" s="5">
        <v>1</v>
      </c>
      <c r="E12" s="5"/>
      <c r="F12" s="5"/>
      <c r="G12" s="5"/>
      <c r="H12" s="89"/>
      <c r="I12" s="81"/>
      <c r="J12" s="82"/>
    </row>
    <row r="13" spans="1:10" ht="30" customHeight="1">
      <c r="A13" s="113">
        <v>6</v>
      </c>
      <c r="B13" s="4" t="s">
        <v>52</v>
      </c>
      <c r="C13" s="5">
        <f t="shared" si="0"/>
        <v>5</v>
      </c>
      <c r="D13" s="5">
        <v>1</v>
      </c>
      <c r="E13" s="5"/>
      <c r="F13" s="5"/>
      <c r="G13" s="5"/>
      <c r="H13" s="89">
        <v>1</v>
      </c>
      <c r="I13" s="81">
        <v>2</v>
      </c>
      <c r="J13" s="79"/>
    </row>
    <row r="14" spans="1:10" ht="30" customHeight="1">
      <c r="A14" s="78">
        <v>6</v>
      </c>
      <c r="B14" s="4" t="s">
        <v>56</v>
      </c>
      <c r="C14" s="5">
        <f t="shared" si="0"/>
        <v>5</v>
      </c>
      <c r="D14" s="5">
        <v>1</v>
      </c>
      <c r="E14" s="5"/>
      <c r="F14" s="5"/>
      <c r="G14" s="5"/>
      <c r="H14" s="89">
        <v>1</v>
      </c>
      <c r="I14" s="81"/>
      <c r="J14" s="82"/>
    </row>
    <row r="15" spans="1:10" ht="30" customHeight="1">
      <c r="A15" s="78">
        <v>6</v>
      </c>
      <c r="B15" s="4" t="s">
        <v>57</v>
      </c>
      <c r="C15" s="5">
        <f t="shared" si="0"/>
        <v>5</v>
      </c>
      <c r="D15" s="5">
        <v>1</v>
      </c>
      <c r="E15" s="5"/>
      <c r="F15" s="5"/>
      <c r="G15" s="5"/>
      <c r="H15" s="89"/>
      <c r="I15" s="81"/>
      <c r="J15" s="82"/>
    </row>
    <row r="16" spans="1:10" ht="30" customHeight="1">
      <c r="A16" s="78">
        <v>6</v>
      </c>
      <c r="B16" s="4" t="s">
        <v>58</v>
      </c>
      <c r="C16" s="5">
        <f t="shared" si="0"/>
        <v>5</v>
      </c>
      <c r="D16" s="5">
        <v>1</v>
      </c>
      <c r="E16" s="5"/>
      <c r="F16" s="5"/>
      <c r="G16" s="5"/>
      <c r="H16" s="89"/>
      <c r="I16" s="81"/>
      <c r="J16" s="82"/>
    </row>
    <row r="17" spans="1:10" ht="30" customHeight="1">
      <c r="A17" s="78">
        <v>7</v>
      </c>
      <c r="B17" s="4" t="s">
        <v>42</v>
      </c>
      <c r="C17" s="5">
        <f t="shared" si="0"/>
        <v>0</v>
      </c>
      <c r="D17" s="5">
        <v>0</v>
      </c>
      <c r="E17" s="5"/>
      <c r="F17" s="5"/>
      <c r="G17" s="5"/>
      <c r="H17" s="89"/>
      <c r="I17" s="81">
        <v>1</v>
      </c>
      <c r="J17" s="82"/>
    </row>
    <row r="18" spans="1:10" ht="30" customHeight="1" thickBot="1">
      <c r="A18" s="80">
        <v>7</v>
      </c>
      <c r="B18" s="4" t="s">
        <v>53</v>
      </c>
      <c r="C18" s="5">
        <f t="shared" si="0"/>
        <v>0</v>
      </c>
      <c r="D18" s="5">
        <v>0</v>
      </c>
      <c r="E18" s="5"/>
      <c r="F18" s="5"/>
      <c r="G18" s="5"/>
      <c r="H18" s="89"/>
      <c r="I18" s="81">
        <v>1</v>
      </c>
      <c r="J18" s="79"/>
    </row>
    <row r="19" spans="1:10" ht="30" customHeight="1" thickBot="1">
      <c r="A19" s="159" t="s">
        <v>7</v>
      </c>
      <c r="B19" s="160"/>
      <c r="C19" s="73">
        <f aca="true" t="shared" si="1" ref="C19:J19">SUM(C3:C18)</f>
        <v>218</v>
      </c>
      <c r="D19" s="73">
        <f t="shared" si="1"/>
        <v>25</v>
      </c>
      <c r="E19" s="73">
        <f t="shared" si="1"/>
        <v>12</v>
      </c>
      <c r="F19" s="73">
        <f t="shared" si="1"/>
        <v>1</v>
      </c>
      <c r="G19" s="74">
        <f t="shared" si="1"/>
        <v>22</v>
      </c>
      <c r="H19" s="90">
        <f t="shared" si="1"/>
        <v>3</v>
      </c>
      <c r="I19" s="75">
        <f t="shared" si="1"/>
        <v>6</v>
      </c>
      <c r="J19" s="76">
        <f t="shared" si="1"/>
        <v>0</v>
      </c>
    </row>
  </sheetData>
  <mergeCells count="2">
    <mergeCell ref="A19:B19"/>
    <mergeCell ref="A1:J1"/>
  </mergeCells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SM003770</dc:creator>
  <cp:keywords/>
  <dc:description/>
  <cp:lastModifiedBy>DELL</cp:lastModifiedBy>
  <dcterms:created xsi:type="dcterms:W3CDTF">2005-10-13T12:42:05Z</dcterms:created>
  <dcterms:modified xsi:type="dcterms:W3CDTF">2007-01-15T08:37:25Z</dcterms:modified>
  <cp:category/>
  <cp:version/>
  <cp:contentType/>
  <cp:contentStatus/>
</cp:coreProperties>
</file>