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8700" activeTab="1"/>
  </bookViews>
  <sheets>
    <sheet name="Perso" sheetId="1" r:id="rId1"/>
    <sheet name="Equipement" sheetId="2" r:id="rId2"/>
  </sheets>
  <definedNames/>
  <calcPr fullCalcOnLoad="1"/>
</workbook>
</file>

<file path=xl/comments1.xml><?xml version="1.0" encoding="utf-8"?>
<comments xmlns="http://schemas.openxmlformats.org/spreadsheetml/2006/main">
  <authors>
    <author>Pix</author>
  </authors>
  <commentList>
    <comment ref="K43" authorId="0">
      <text>
        <r>
          <rPr>
            <b/>
            <sz val="8"/>
            <rFont val="Tahoma"/>
            <family val="2"/>
          </rPr>
          <t>Pix:</t>
        </r>
        <r>
          <rPr>
            <sz val="8"/>
            <rFont val="Tahoma"/>
            <family val="2"/>
          </rPr>
          <t xml:space="preserve">
Bluff +2
Sense motive +2</t>
        </r>
      </text>
    </comment>
    <comment ref="K39" authorId="0">
      <text>
        <r>
          <rPr>
            <b/>
            <sz val="8"/>
            <rFont val="Tahoma"/>
            <family val="2"/>
          </rPr>
          <t>Pix:</t>
        </r>
        <r>
          <rPr>
            <sz val="8"/>
            <rFont val="Tahoma"/>
            <family val="2"/>
          </rPr>
          <t xml:space="preserve">
Bluff +2 </t>
        </r>
      </text>
    </comment>
    <comment ref="K49" authorId="0">
      <text>
        <r>
          <rPr>
            <b/>
            <sz val="8"/>
            <rFont val="Tahoma"/>
            <family val="2"/>
          </rPr>
          <t>Pix:</t>
        </r>
        <r>
          <rPr>
            <sz val="8"/>
            <rFont val="Tahoma"/>
            <family val="2"/>
          </rPr>
          <t xml:space="preserve">
Bluff +2</t>
        </r>
      </text>
    </comment>
    <comment ref="K53" authorId="0">
      <text>
        <r>
          <rPr>
            <b/>
            <sz val="8"/>
            <rFont val="Tahoma"/>
            <family val="2"/>
          </rPr>
          <t>Pix:</t>
        </r>
        <r>
          <rPr>
            <sz val="8"/>
            <rFont val="Tahoma"/>
            <family val="2"/>
          </rPr>
          <t xml:space="preserve">
Bluff +2</t>
        </r>
      </text>
    </comment>
    <comment ref="K50" authorId="0">
      <text>
        <r>
          <rPr>
            <b/>
            <sz val="8"/>
            <rFont val="Tahoma"/>
            <family val="2"/>
          </rPr>
          <t>Pix:</t>
        </r>
        <r>
          <rPr>
            <sz val="8"/>
            <rFont val="Tahoma"/>
            <family val="2"/>
          </rPr>
          <t xml:space="preserve">
Chapeau +2</t>
        </r>
      </text>
    </comment>
    <comment ref="K19" authorId="0">
      <text>
        <r>
          <rPr>
            <b/>
            <sz val="8"/>
            <rFont val="Tahoma"/>
            <family val="2"/>
          </rPr>
          <t>Pix:</t>
        </r>
        <r>
          <rPr>
            <sz val="8"/>
            <rFont val="Tahoma"/>
            <family val="2"/>
          </rPr>
          <t xml:space="preserve">
Saut +2</t>
        </r>
      </text>
    </comment>
    <comment ref="K60" authorId="0">
      <text>
        <r>
          <rPr>
            <b/>
            <sz val="8"/>
            <rFont val="Tahoma"/>
            <family val="2"/>
          </rPr>
          <t>Pix:</t>
        </r>
        <r>
          <rPr>
            <sz val="8"/>
            <rFont val="Tahoma"/>
            <family val="2"/>
          </rPr>
          <t xml:space="preserve">
knwoledge local +2</t>
        </r>
      </text>
    </comment>
    <comment ref="K64" authorId="0">
      <text>
        <r>
          <rPr>
            <b/>
            <sz val="8"/>
            <rFont val="Tahoma"/>
            <family val="2"/>
          </rPr>
          <t>Pix:</t>
        </r>
        <r>
          <rPr>
            <sz val="8"/>
            <rFont val="Tahoma"/>
            <family val="2"/>
          </rPr>
          <t xml:space="preserve">
Pour suivre les traces search +2
</t>
        </r>
      </text>
    </comment>
    <comment ref="K20" authorId="0">
      <text>
        <r>
          <rPr>
            <b/>
            <sz val="8"/>
            <rFont val="Tahoma"/>
            <family val="2"/>
          </rPr>
          <t>Pix:</t>
        </r>
        <r>
          <rPr>
            <sz val="8"/>
            <rFont val="Tahoma"/>
            <family val="2"/>
          </rPr>
          <t xml:space="preserve">
Déchiffrage de sort UMD +2</t>
        </r>
      </text>
    </comment>
    <comment ref="R21" authorId="0">
      <text>
        <r>
          <rPr>
            <b/>
            <sz val="8"/>
            <rFont val="Tahoma"/>
            <family val="2"/>
          </rPr>
          <t>Pix:</t>
        </r>
        <r>
          <rPr>
            <sz val="8"/>
            <rFont val="Tahoma"/>
            <family val="2"/>
          </rPr>
          <t xml:space="preserve">
Force</t>
        </r>
      </text>
    </comment>
    <comment ref="R25" authorId="0">
      <text>
        <r>
          <rPr>
            <b/>
            <sz val="8"/>
            <rFont val="Tahoma"/>
            <family val="2"/>
          </rPr>
          <t>Pix:</t>
        </r>
        <r>
          <rPr>
            <sz val="8"/>
            <rFont val="Tahoma"/>
            <family val="2"/>
          </rPr>
          <t xml:space="preserve">
Force</t>
        </r>
      </text>
    </comment>
  </commentList>
</comments>
</file>

<file path=xl/sharedStrings.xml><?xml version="1.0" encoding="utf-8"?>
<sst xmlns="http://schemas.openxmlformats.org/spreadsheetml/2006/main" count="391" uniqueCount="261">
  <si>
    <t>DEX</t>
  </si>
  <si>
    <t>BBA</t>
  </si>
  <si>
    <t>Réflexes</t>
  </si>
  <si>
    <t>Vigueur</t>
  </si>
  <si>
    <t>Volonté</t>
  </si>
  <si>
    <t>Caract</t>
  </si>
  <si>
    <t>Autres</t>
  </si>
  <si>
    <t>TOTAL</t>
  </si>
  <si>
    <t>Cométences</t>
  </si>
  <si>
    <t>Acrobatie</t>
  </si>
  <si>
    <t xml:space="preserve">Art de la magie </t>
  </si>
  <si>
    <t>Art psion</t>
  </si>
  <si>
    <t>Bluff</t>
  </si>
  <si>
    <t>Concentration</t>
  </si>
  <si>
    <t>Connaissances(Archi)</t>
  </si>
  <si>
    <t>Connaissances(Folklore)</t>
  </si>
  <si>
    <t>Connaissances(Geo)</t>
  </si>
  <si>
    <t>Connaissances(histoire)</t>
  </si>
  <si>
    <t>Connaissances(Monstre)</t>
  </si>
  <si>
    <t>Connaissances(Mystère)</t>
  </si>
  <si>
    <t>Connaissances(Nature)</t>
  </si>
  <si>
    <t>Connaissances(Noble)</t>
  </si>
  <si>
    <t>Connaissances(Plan)</t>
  </si>
  <si>
    <t>Contrefaçon</t>
  </si>
  <si>
    <t>Crochetage</t>
  </si>
  <si>
    <t>Décryptage</t>
  </si>
  <si>
    <t>Déguisement</t>
  </si>
  <si>
    <t>Déplacement silencieux</t>
  </si>
  <si>
    <t>Désamorçage/Sabotage</t>
  </si>
  <si>
    <t>Détection</t>
  </si>
  <si>
    <t>Diplomatie</t>
  </si>
  <si>
    <t>Discrétion</t>
  </si>
  <si>
    <t>Dressage</t>
  </si>
  <si>
    <t>Equilibre</t>
  </si>
  <si>
    <t>Equitation</t>
  </si>
  <si>
    <t>Escalade</t>
  </si>
  <si>
    <t>Escamotage</t>
  </si>
  <si>
    <t>Estimation</t>
  </si>
  <si>
    <t>Evasion</t>
  </si>
  <si>
    <t>Fouille</t>
  </si>
  <si>
    <t>Intimidation</t>
  </si>
  <si>
    <t>Maitrise des cordes</t>
  </si>
  <si>
    <t>Natation</t>
  </si>
  <si>
    <t>Perception auditive</t>
  </si>
  <si>
    <t>Premiers secours</t>
  </si>
  <si>
    <t>Psychologie</t>
  </si>
  <si>
    <t>Renseignements</t>
  </si>
  <si>
    <t>Représentation(chant)</t>
  </si>
  <si>
    <t>Saut</t>
  </si>
  <si>
    <t>Savoir bardique</t>
  </si>
  <si>
    <t>Survie</t>
  </si>
  <si>
    <t>Utilisation d'objets magiques</t>
  </si>
  <si>
    <t>Utilisation d'objets psions</t>
  </si>
  <si>
    <t>Mod</t>
  </si>
  <si>
    <t>Degré</t>
  </si>
  <si>
    <t>CA</t>
  </si>
  <si>
    <t>Attaque 1</t>
  </si>
  <si>
    <t>Attaque 2</t>
  </si>
  <si>
    <t>Limite</t>
  </si>
  <si>
    <t xml:space="preserve"> </t>
  </si>
  <si>
    <t>NOM</t>
  </si>
  <si>
    <t>CLASSE</t>
  </si>
  <si>
    <t>FORCE</t>
  </si>
  <si>
    <t>DEXTERITE</t>
  </si>
  <si>
    <t>CONSTITUTION</t>
  </si>
  <si>
    <t>INTELLIGENCE</t>
  </si>
  <si>
    <t>SAGESSE</t>
  </si>
  <si>
    <t>CHARISME</t>
  </si>
  <si>
    <t>ALIGNEMENT</t>
  </si>
  <si>
    <t>DIVINITE</t>
  </si>
  <si>
    <t>PV TOTAL</t>
  </si>
  <si>
    <t>CAPACITES SPECIALES</t>
  </si>
  <si>
    <t>DONS</t>
  </si>
  <si>
    <t>Connaissances(explo)</t>
  </si>
  <si>
    <t>d6</t>
  </si>
  <si>
    <t>Total</t>
  </si>
  <si>
    <t xml:space="preserve">Skills = </t>
  </si>
  <si>
    <t>Humain</t>
  </si>
  <si>
    <t>Humains level</t>
  </si>
  <si>
    <t>Artisanat</t>
  </si>
  <si>
    <t>Constit</t>
  </si>
  <si>
    <t>Profession (s)</t>
  </si>
  <si>
    <t>Connaissances(local)</t>
  </si>
  <si>
    <t>Connaissances(Religion)</t>
  </si>
  <si>
    <t>Profession(Théâtre)</t>
  </si>
  <si>
    <t>Profession(plumage de poule)</t>
  </si>
  <si>
    <t>Artisanat(chapelier)</t>
  </si>
  <si>
    <t>Voleur</t>
  </si>
  <si>
    <t>Point blank shot</t>
  </si>
  <si>
    <t>Far shot</t>
  </si>
  <si>
    <t>Roublard</t>
  </si>
  <si>
    <t>Guerrier</t>
  </si>
  <si>
    <t xml:space="preserve"> * 2 portée arme</t>
  </si>
  <si>
    <t>d10</t>
  </si>
  <si>
    <t>Weapon finesse</t>
  </si>
  <si>
    <t>*</t>
  </si>
  <si>
    <t>Vol</t>
  </si>
  <si>
    <t>NB</t>
  </si>
  <si>
    <t>trapfinding</t>
  </si>
  <si>
    <t>evasion</t>
  </si>
  <si>
    <t>(Reflex vs boule de feu)</t>
  </si>
  <si>
    <t>Weapon focus (dague)</t>
  </si>
  <si>
    <t>Profession(commerce en gros)</t>
  </si>
  <si>
    <t>Insightful strike</t>
  </si>
  <si>
    <t>+ Int deg</t>
  </si>
  <si>
    <t>Swashbuckler</t>
  </si>
  <si>
    <t>swash</t>
  </si>
  <si>
    <t>crow bar</t>
  </si>
  <si>
    <t>gray bag of tricks</t>
  </si>
  <si>
    <t>caltrops</t>
  </si>
  <si>
    <t>oil X 3</t>
  </si>
  <si>
    <t>inkpen</t>
  </si>
  <si>
    <t>soap</t>
  </si>
  <si>
    <t>Stonba</t>
  </si>
  <si>
    <t>Aventure</t>
  </si>
  <si>
    <t>Tente</t>
  </si>
  <si>
    <t>Outils de cambrioleur</t>
  </si>
  <si>
    <t>Habits de voyage</t>
  </si>
  <si>
    <t>Sac à dos</t>
  </si>
  <si>
    <t>Rations de survie (10 jours)</t>
  </si>
  <si>
    <t>allume feu</t>
  </si>
  <si>
    <t>Choker of eloquence (lesser)</t>
  </si>
  <si>
    <t>fait sortir des animaux</t>
  </si>
  <si>
    <t>paillasse</t>
  </si>
  <si>
    <t>Ring of protect</t>
  </si>
  <si>
    <t>Total level</t>
  </si>
  <si>
    <t>Swash</t>
  </si>
  <si>
    <t>Precise Shot</t>
  </si>
  <si>
    <t>Pas de malus en mélée</t>
  </si>
  <si>
    <t>DEX au jet d'attaque</t>
  </si>
  <si>
    <t>Permet de trouver des pièges à DC&gt;20</t>
  </si>
  <si>
    <t>Rajout</t>
  </si>
  <si>
    <t>Autres (Grace)</t>
  </si>
  <si>
    <t>Arme</t>
  </si>
  <si>
    <t>Dague</t>
  </si>
  <si>
    <t>Throw</t>
  </si>
  <si>
    <t>Wand of acid (sort niveau 0) dégat 1,5</t>
  </si>
  <si>
    <t>Fighter</t>
  </si>
  <si>
    <t>G</t>
  </si>
  <si>
    <t>o</t>
  </si>
  <si>
    <t>Two Weapon Fighting</t>
  </si>
  <si>
    <t>-2 jet d'attaque</t>
  </si>
  <si>
    <t>d8</t>
  </si>
  <si>
    <t>La cavalière Rouge</t>
  </si>
  <si>
    <t>Doplhin M' cormick</t>
  </si>
  <si>
    <t>Master Thrower</t>
  </si>
  <si>
    <t>Palm throw</t>
  </si>
  <si>
    <t>2 dagues</t>
  </si>
  <si>
    <t>Arme en main</t>
  </si>
  <si>
    <t>(gratuit master thrower)</t>
  </si>
  <si>
    <t>MT</t>
  </si>
  <si>
    <t>ATTAQUES</t>
  </si>
  <si>
    <t>Dés</t>
  </si>
  <si>
    <t>Carac</t>
  </si>
  <si>
    <t>Divers</t>
  </si>
  <si>
    <t>Toucher</t>
  </si>
  <si>
    <t>d20</t>
  </si>
  <si>
    <t>Dégat</t>
  </si>
  <si>
    <t>Critique</t>
  </si>
  <si>
    <t>Corps à corps</t>
  </si>
  <si>
    <t>1d4</t>
  </si>
  <si>
    <t>Dex et Int</t>
  </si>
  <si>
    <t>TWF</t>
  </si>
  <si>
    <t>Corps à Corps</t>
  </si>
  <si>
    <t>2d4</t>
  </si>
  <si>
    <t>19-20 X2</t>
  </si>
  <si>
    <t>Pepper</t>
  </si>
  <si>
    <t>Main de mage</t>
  </si>
  <si>
    <t>= 1 base+1 hum +1 swash +2 lvl+ 1 FT + 1 MT</t>
  </si>
  <si>
    <t>+1/+1 Throw weapons</t>
  </si>
  <si>
    <t>+1/+0 dague</t>
  </si>
  <si>
    <t>Portée (palm throw 2 dagues)</t>
  </si>
  <si>
    <t>(+1 lvl8)</t>
  </si>
  <si>
    <t>(+1 lvl4)</t>
  </si>
  <si>
    <t>Unfeterred defense</t>
  </si>
  <si>
    <t>+ Int AC (sans armure)</t>
  </si>
  <si>
    <t>Sneak attack +2d6</t>
  </si>
  <si>
    <t>Sneak attack +1d6</t>
  </si>
  <si>
    <t>IB</t>
  </si>
  <si>
    <t>Synergie</t>
  </si>
  <si>
    <t>Skill tricks</t>
  </si>
  <si>
    <t>Hidden blade</t>
  </si>
  <si>
    <t>Profession</t>
  </si>
  <si>
    <t>Permet de considérer l'ennemi non conscient de l'attaque faite par une arme escamotée.</t>
  </si>
  <si>
    <t>Sudden draw</t>
  </si>
  <si>
    <t>Même chose sur attaque d'opportunité (swift action)</t>
  </si>
  <si>
    <t>1/ encounter</t>
  </si>
  <si>
    <t>Belt of Strength</t>
  </si>
  <si>
    <t>+4 Str</t>
  </si>
  <si>
    <t>(à la place des gants 16k)</t>
  </si>
  <si>
    <t>(+4 ceinture)</t>
  </si>
  <si>
    <t>Poids (Lbs)</t>
  </si>
  <si>
    <t>(gourde)</t>
  </si>
  <si>
    <t>Cheval (light)</t>
  </si>
  <si>
    <t>Charrette</t>
  </si>
  <si>
    <t>Equipement voyage (non stonba)</t>
  </si>
  <si>
    <t>Dague +1 boomerang</t>
  </si>
  <si>
    <t>Dague de maître X 4</t>
  </si>
  <si>
    <t>Dart</t>
  </si>
  <si>
    <t>X10</t>
  </si>
  <si>
    <t>+4/6/0</t>
  </si>
  <si>
    <t>Dague +1 boomerang aiguisée</t>
  </si>
  <si>
    <t>Cat's eye broach</t>
  </si>
  <si>
    <t>+1 saving throw/ +4 vs maladie</t>
  </si>
  <si>
    <t>Tête</t>
  </si>
  <si>
    <t>Gorge</t>
  </si>
  <si>
    <t>Armure</t>
  </si>
  <si>
    <t>Arme G</t>
  </si>
  <si>
    <t>Arme D</t>
  </si>
  <si>
    <t>Arme variation</t>
  </si>
  <si>
    <t>Gants</t>
  </si>
  <si>
    <t>Bracelet</t>
  </si>
  <si>
    <t>Objets Equipés</t>
  </si>
  <si>
    <t>Variation</t>
  </si>
  <si>
    <t>Ceinture</t>
  </si>
  <si>
    <t>Veste</t>
  </si>
  <si>
    <t>Broche d'œil de chat</t>
  </si>
  <si>
    <t>+1Sav Throw all/ +4 disease</t>
  </si>
  <si>
    <t>Anneau protection</t>
  </si>
  <si>
    <t>+1 AC</t>
  </si>
  <si>
    <t>Choker lesser</t>
  </si>
  <si>
    <t>(+5 bluff, diplo, perfo chant)</t>
  </si>
  <si>
    <t>Poids</t>
  </si>
  <si>
    <t>Ro2/Swash3/FT1/MT1/IB3</t>
  </si>
  <si>
    <t>Improved TWF</t>
  </si>
  <si>
    <t>Dagger sneak attack</t>
  </si>
  <si>
    <t>Rogue sneak attack</t>
  </si>
  <si>
    <t>+ ARME</t>
  </si>
  <si>
    <t>Or</t>
  </si>
  <si>
    <t>Dague +1 +1d6 sournoise</t>
  </si>
  <si>
    <t>Back on your feet</t>
  </si>
  <si>
    <t>Permet de se relever immédiatement sans déclencer d'attaque d'opportunité</t>
  </si>
  <si>
    <t>13</t>
  </si>
  <si>
    <t>aucune</t>
  </si>
  <si>
    <t>+2 AC</t>
  </si>
  <si>
    <t>Unfettered defense</t>
  </si>
  <si>
    <t>ceinture force +4</t>
  </si>
  <si>
    <t>Doigt G</t>
  </si>
  <si>
    <t>Doigt D</t>
  </si>
  <si>
    <t>Scarab golem bane</t>
  </si>
  <si>
    <t>2500, passe DR opur toute armes</t>
  </si>
  <si>
    <t>Dague +1 +1/jour cible prise au dépourvu</t>
  </si>
  <si>
    <t>(DMG p265)</t>
  </si>
  <si>
    <t>Quiver has 3 extra-dimensional pockets, but</t>
  </si>
  <si>
    <t>always weighs 2 pounds:</t>
  </si>
  <si>
    <t>1st holds up to 60 arrows</t>
  </si>
  <si>
    <t>2nd holds up to 18 javelins.</t>
  </si>
  <si>
    <t>3rd holds up to 6 straight bows, staves, spears,</t>
  </si>
  <si>
    <t>etc.</t>
  </si>
  <si>
    <t>— Storage Mod</t>
  </si>
  <si>
    <t>Conj 9</t>
  </si>
  <si>
    <t>Craft Wondrous Item</t>
  </si>
  <si>
    <t>Leomund’s Secret</t>
  </si>
  <si>
    <t>Chest</t>
  </si>
  <si>
    <t>900 72 1,800</t>
  </si>
  <si>
    <t>de dex +2 (4k)</t>
  </si>
  <si>
    <t>Bracelet +2 (6k)</t>
  </si>
  <si>
    <t>Quiver of Ehlonna (1800)</t>
  </si>
  <si>
    <t>Replenish skin (1k)</t>
  </si>
  <si>
    <t>Carquois d'Ehlonna (1.8k)</t>
  </si>
  <si>
    <t>(+2 gants)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</si>
</sst>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 quotePrefix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0" fontId="1" fillId="35" borderId="28" xfId="0" applyFont="1" applyFill="1" applyBorder="1" applyAlignment="1">
      <alignment horizontal="center"/>
    </xf>
    <xf numFmtId="0" fontId="0" fillId="35" borderId="29" xfId="0" applyFill="1" applyBorder="1" applyAlignment="1">
      <alignment/>
    </xf>
    <xf numFmtId="0" fontId="1" fillId="35" borderId="30" xfId="0" applyFont="1" applyFill="1" applyBorder="1" applyAlignment="1">
      <alignment horizontal="center"/>
    </xf>
    <xf numFmtId="0" fontId="0" fillId="35" borderId="22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6" fontId="0" fillId="33" borderId="10" xfId="0" applyNumberFormat="1" applyFont="1" applyFill="1" applyBorder="1" applyAlignment="1" quotePrefix="1">
      <alignment/>
    </xf>
    <xf numFmtId="0" fontId="0" fillId="33" borderId="0" xfId="0" applyFont="1" applyFill="1" applyBorder="1" applyAlignment="1">
      <alignment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10" xfId="0" applyFont="1" applyBorder="1" applyAlignment="1">
      <alignment/>
    </xf>
    <xf numFmtId="0" fontId="0" fillId="0" borderId="0" xfId="0" applyFont="1" applyAlignment="1" quotePrefix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44" fillId="0" borderId="33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1" xfId="0" applyBorder="1" applyAlignment="1" quotePrefix="1">
      <alignment horizontal="center"/>
    </xf>
    <xf numFmtId="0" fontId="0" fillId="0" borderId="32" xfId="0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1"/>
  <sheetViews>
    <sheetView zoomScale="85" zoomScaleNormal="85" zoomScalePageLayoutView="0" workbookViewId="0" topLeftCell="G1">
      <selection activeCell="T29" sqref="T29"/>
    </sheetView>
  </sheetViews>
  <sheetFormatPr defaultColWidth="9.140625" defaultRowHeight="12.75"/>
  <cols>
    <col min="1" max="1" width="2.7109375" style="0" customWidth="1"/>
    <col min="2" max="2" width="1.7109375" style="0" customWidth="1"/>
    <col min="3" max="3" width="2.140625" style="0" customWidth="1"/>
    <col min="4" max="4" width="1.57421875" style="0" customWidth="1"/>
    <col min="5" max="5" width="2.421875" style="0" customWidth="1"/>
    <col min="6" max="6" width="22.28125" style="0" customWidth="1"/>
    <col min="7" max="7" width="13.28125" style="0" customWidth="1"/>
    <col min="8" max="8" width="5.7109375" style="0" customWidth="1"/>
    <col min="9" max="9" width="7.00390625" style="0" customWidth="1"/>
    <col min="10" max="11" width="4.8515625" style="0" customWidth="1"/>
    <col min="12" max="12" width="7.57421875" style="13" customWidth="1"/>
    <col min="13" max="18" width="10.7109375" style="0" customWidth="1"/>
    <col min="19" max="19" width="10.00390625" style="0" customWidth="1"/>
    <col min="20" max="20" width="16.28125" style="0" customWidth="1"/>
    <col min="21" max="21" width="14.140625" style="0" customWidth="1"/>
    <col min="22" max="22" width="25.00390625" style="0" customWidth="1"/>
    <col min="23" max="23" width="24.8515625" style="0" customWidth="1"/>
    <col min="24" max="32" width="10.7109375" style="0" customWidth="1"/>
  </cols>
  <sheetData>
    <row r="1" spans="14:24" ht="12.75">
      <c r="N1" t="s">
        <v>75</v>
      </c>
      <c r="O1" t="s">
        <v>74</v>
      </c>
      <c r="P1" t="s">
        <v>93</v>
      </c>
      <c r="Q1" t="s">
        <v>80</v>
      </c>
      <c r="R1" t="s">
        <v>142</v>
      </c>
      <c r="T1" s="69"/>
      <c r="U1" s="68"/>
      <c r="V1" s="17" t="s">
        <v>71</v>
      </c>
      <c r="W1" s="18" t="s">
        <v>72</v>
      </c>
      <c r="X1" s="19" t="s">
        <v>168</v>
      </c>
    </row>
    <row r="2" spans="6:24" ht="12.75">
      <c r="F2" s="2" t="s">
        <v>60</v>
      </c>
      <c r="G2" s="3" t="s">
        <v>144</v>
      </c>
      <c r="H2" s="3"/>
      <c r="M2" s="15" t="s">
        <v>70</v>
      </c>
      <c r="N2" s="5">
        <f>O2+P2+Q2+R2</f>
        <v>82</v>
      </c>
      <c r="O2">
        <f>6+5+3</f>
        <v>14</v>
      </c>
      <c r="P2">
        <f>6+9+8+3+8+7</f>
        <v>41</v>
      </c>
      <c r="Q2">
        <f>Q43*H12</f>
        <v>20</v>
      </c>
      <c r="R2">
        <v>7</v>
      </c>
      <c r="T2" s="76" t="s">
        <v>226</v>
      </c>
      <c r="U2" s="79"/>
      <c r="V2" s="12" t="s">
        <v>177</v>
      </c>
      <c r="W2" s="16" t="s">
        <v>88</v>
      </c>
      <c r="X2" s="19" t="s">
        <v>169</v>
      </c>
    </row>
    <row r="3" spans="13:24" ht="12.75">
      <c r="M3" s="20" t="e">
        <f>rand()</f>
        <v>#NAME?</v>
      </c>
      <c r="N3" s="21"/>
      <c r="T3" s="76" t="s">
        <v>225</v>
      </c>
      <c r="U3" s="79"/>
      <c r="V3" s="12" t="s">
        <v>176</v>
      </c>
      <c r="W3" s="16" t="s">
        <v>89</v>
      </c>
      <c r="X3" s="19" t="s">
        <v>92</v>
      </c>
    </row>
    <row r="4" spans="6:24" ht="12.75">
      <c r="F4" s="26" t="s">
        <v>223</v>
      </c>
      <c r="M4" s="20"/>
      <c r="N4" s="21"/>
      <c r="T4" s="76" t="s">
        <v>130</v>
      </c>
      <c r="U4" s="79"/>
      <c r="V4" s="12" t="s">
        <v>98</v>
      </c>
      <c r="W4" s="16" t="s">
        <v>127</v>
      </c>
      <c r="X4" s="10" t="s">
        <v>128</v>
      </c>
    </row>
    <row r="5" spans="14:24" ht="12.75">
      <c r="N5" s="14"/>
      <c r="P5" t="s">
        <v>59</v>
      </c>
      <c r="T5" s="76" t="s">
        <v>100</v>
      </c>
      <c r="U5" s="79"/>
      <c r="V5" s="12" t="s">
        <v>99</v>
      </c>
      <c r="W5" s="16" t="s">
        <v>94</v>
      </c>
      <c r="X5" t="s">
        <v>129</v>
      </c>
    </row>
    <row r="6" spans="13:24" ht="12.75">
      <c r="M6" s="2" t="s">
        <v>55</v>
      </c>
      <c r="N6" s="1" t="s">
        <v>206</v>
      </c>
      <c r="O6" s="1" t="s">
        <v>0</v>
      </c>
      <c r="P6" s="1" t="s">
        <v>6</v>
      </c>
      <c r="Q6" s="1" t="s">
        <v>235</v>
      </c>
      <c r="T6" s="62"/>
      <c r="U6" s="67"/>
      <c r="V6" s="12"/>
      <c r="W6" s="16" t="s">
        <v>101</v>
      </c>
      <c r="X6" s="19" t="s">
        <v>170</v>
      </c>
    </row>
    <row r="7" spans="6:24" ht="12.75">
      <c r="F7" s="2" t="s">
        <v>68</v>
      </c>
      <c r="G7" s="3" t="s">
        <v>97</v>
      </c>
      <c r="H7" s="76"/>
      <c r="I7" s="77"/>
      <c r="J7" s="77"/>
      <c r="K7" s="6"/>
      <c r="M7" s="8">
        <f>10+N7+O7+P7+Q7</f>
        <v>21</v>
      </c>
      <c r="N7" s="5">
        <v>2</v>
      </c>
      <c r="O7" s="9">
        <f>H11</f>
        <v>5</v>
      </c>
      <c r="P7" s="5">
        <v>1</v>
      </c>
      <c r="Q7" s="9">
        <v>3</v>
      </c>
      <c r="T7" s="80" t="s">
        <v>175</v>
      </c>
      <c r="U7" s="81"/>
      <c r="V7" s="12" t="s">
        <v>174</v>
      </c>
      <c r="W7" s="16" t="s">
        <v>140</v>
      </c>
      <c r="X7" s="19" t="s">
        <v>141</v>
      </c>
    </row>
    <row r="8" spans="6:23" ht="12.75">
      <c r="F8" s="2" t="s">
        <v>69</v>
      </c>
      <c r="G8" s="30" t="s">
        <v>143</v>
      </c>
      <c r="T8" s="80" t="s">
        <v>104</v>
      </c>
      <c r="U8" s="81"/>
      <c r="V8" s="16" t="s">
        <v>103</v>
      </c>
      <c r="W8" s="16" t="s">
        <v>224</v>
      </c>
    </row>
    <row r="9" spans="7:24" ht="12.75">
      <c r="G9" s="6"/>
      <c r="H9" t="s">
        <v>53</v>
      </c>
      <c r="N9" t="s">
        <v>56</v>
      </c>
      <c r="O9" t="s">
        <v>57</v>
      </c>
      <c r="P9" s="10"/>
      <c r="T9" s="62"/>
      <c r="U9" s="67"/>
      <c r="V9" s="12"/>
      <c r="W9" s="16" t="s">
        <v>148</v>
      </c>
      <c r="X9" t="s">
        <v>149</v>
      </c>
    </row>
    <row r="10" spans="6:23" ht="12.75">
      <c r="F10" s="2" t="s">
        <v>62</v>
      </c>
      <c r="G10" s="7">
        <v>14</v>
      </c>
      <c r="H10" s="7">
        <v>2</v>
      </c>
      <c r="I10" t="s">
        <v>173</v>
      </c>
      <c r="J10" s="26" t="s">
        <v>190</v>
      </c>
      <c r="M10" s="2" t="s">
        <v>1</v>
      </c>
      <c r="N10" s="7">
        <v>9</v>
      </c>
      <c r="O10" s="7">
        <v>4</v>
      </c>
      <c r="P10" s="7"/>
      <c r="T10" s="76" t="s">
        <v>147</v>
      </c>
      <c r="U10" s="79"/>
      <c r="V10" s="12" t="s">
        <v>146</v>
      </c>
      <c r="W10" s="16"/>
    </row>
    <row r="11" spans="6:23" ht="12.75">
      <c r="F11" s="2" t="s">
        <v>63</v>
      </c>
      <c r="G11" s="7">
        <v>21</v>
      </c>
      <c r="H11" s="7">
        <v>5</v>
      </c>
      <c r="I11" t="s">
        <v>172</v>
      </c>
      <c r="J11" t="s">
        <v>260</v>
      </c>
      <c r="Q11" s="10"/>
      <c r="T11" s="83"/>
      <c r="U11" s="84"/>
      <c r="V11" s="12"/>
      <c r="W11" s="16"/>
    </row>
    <row r="12" spans="6:21" ht="12.75">
      <c r="F12" s="2" t="s">
        <v>64</v>
      </c>
      <c r="G12" s="7">
        <v>15</v>
      </c>
      <c r="H12" s="7">
        <v>2</v>
      </c>
      <c r="N12" t="s">
        <v>7</v>
      </c>
      <c r="O12" s="26" t="s">
        <v>132</v>
      </c>
      <c r="P12" t="s">
        <v>5</v>
      </c>
      <c r="Q12" s="4" t="s">
        <v>90</v>
      </c>
      <c r="R12" s="4" t="s">
        <v>126</v>
      </c>
      <c r="S12" s="4" t="s">
        <v>91</v>
      </c>
      <c r="T12" s="4" t="s">
        <v>150</v>
      </c>
      <c r="U12" s="4" t="s">
        <v>178</v>
      </c>
    </row>
    <row r="13" spans="6:21" ht="12.75">
      <c r="F13" s="2" t="s">
        <v>65</v>
      </c>
      <c r="G13" s="7">
        <v>18</v>
      </c>
      <c r="H13" s="7">
        <v>4</v>
      </c>
      <c r="M13" s="2" t="s">
        <v>2</v>
      </c>
      <c r="N13" s="8">
        <f>SUM(O13:U13)</f>
        <v>17</v>
      </c>
      <c r="O13" s="5">
        <v>2</v>
      </c>
      <c r="P13" s="9">
        <f>H11</f>
        <v>5</v>
      </c>
      <c r="Q13">
        <v>3</v>
      </c>
      <c r="R13">
        <v>1</v>
      </c>
      <c r="S13">
        <v>0</v>
      </c>
      <c r="T13">
        <v>2</v>
      </c>
      <c r="U13">
        <v>4</v>
      </c>
    </row>
    <row r="14" spans="6:21" ht="12.75">
      <c r="F14" s="2" t="s">
        <v>66</v>
      </c>
      <c r="G14" s="7">
        <v>13</v>
      </c>
      <c r="H14" s="7">
        <v>1</v>
      </c>
      <c r="M14" s="2" t="s">
        <v>3</v>
      </c>
      <c r="N14" s="8">
        <f>SUM(O14:U14)</f>
        <v>8</v>
      </c>
      <c r="O14" s="5">
        <v>1</v>
      </c>
      <c r="P14" s="9">
        <f>H12</f>
        <v>2</v>
      </c>
      <c r="Q14">
        <v>0</v>
      </c>
      <c r="R14">
        <v>3</v>
      </c>
      <c r="S14">
        <v>2</v>
      </c>
      <c r="T14">
        <v>0</v>
      </c>
      <c r="U14">
        <v>0</v>
      </c>
    </row>
    <row r="15" spans="6:21" ht="12.75">
      <c r="F15" s="2" t="s">
        <v>67</v>
      </c>
      <c r="G15" s="7">
        <v>10</v>
      </c>
      <c r="H15" s="7">
        <v>0</v>
      </c>
      <c r="M15" s="2" t="s">
        <v>4</v>
      </c>
      <c r="N15" s="8">
        <f>SUM(O15:U15)</f>
        <v>3</v>
      </c>
      <c r="O15" s="5">
        <v>1</v>
      </c>
      <c r="P15" s="9">
        <f>H14</f>
        <v>1</v>
      </c>
      <c r="Q15">
        <v>0</v>
      </c>
      <c r="R15">
        <v>1</v>
      </c>
      <c r="S15">
        <v>0</v>
      </c>
      <c r="T15">
        <v>0</v>
      </c>
      <c r="U15">
        <v>0</v>
      </c>
    </row>
    <row r="16" spans="22:23" ht="12.75">
      <c r="V16" s="10"/>
      <c r="W16" s="11"/>
    </row>
    <row r="17" spans="7:23" ht="16.5" thickBot="1">
      <c r="G17" s="14"/>
      <c r="H17" t="s">
        <v>58</v>
      </c>
      <c r="I17" s="65" t="s">
        <v>232</v>
      </c>
      <c r="J17" s="3"/>
      <c r="K17" s="3"/>
      <c r="M17" s="78" t="s">
        <v>163</v>
      </c>
      <c r="N17" s="78"/>
      <c r="O17" s="78"/>
      <c r="P17" s="78"/>
      <c r="Q17" s="78"/>
      <c r="R17" s="78"/>
      <c r="V17" s="11"/>
      <c r="W17" s="11"/>
    </row>
    <row r="18" spans="1:23" ht="13.5" thickBot="1">
      <c r="A18" t="s">
        <v>106</v>
      </c>
      <c r="B18" t="s">
        <v>96</v>
      </c>
      <c r="C18" s="20" t="s">
        <v>138</v>
      </c>
      <c r="D18" s="20" t="s">
        <v>150</v>
      </c>
      <c r="E18" s="20" t="s">
        <v>178</v>
      </c>
      <c r="F18" s="2" t="s">
        <v>8</v>
      </c>
      <c r="G18" s="2" t="s">
        <v>7</v>
      </c>
      <c r="H18" s="2" t="s">
        <v>53</v>
      </c>
      <c r="I18" s="2" t="s">
        <v>54</v>
      </c>
      <c r="J18" s="2" t="s">
        <v>6</v>
      </c>
      <c r="K18" s="2" t="s">
        <v>179</v>
      </c>
      <c r="M18" s="32" t="s">
        <v>151</v>
      </c>
      <c r="N18" s="33" t="s">
        <v>152</v>
      </c>
      <c r="O18" s="33" t="s">
        <v>75</v>
      </c>
      <c r="P18" s="34" t="s">
        <v>153</v>
      </c>
      <c r="Q18" s="34" t="s">
        <v>154</v>
      </c>
      <c r="R18" s="35" t="s">
        <v>1</v>
      </c>
      <c r="V18" s="11"/>
      <c r="W18" s="11"/>
    </row>
    <row r="19" spans="2:23" ht="12.75">
      <c r="B19" t="s">
        <v>95</v>
      </c>
      <c r="C19" s="21"/>
      <c r="D19" s="21" t="s">
        <v>95</v>
      </c>
      <c r="E19" s="63" t="s">
        <v>95</v>
      </c>
      <c r="F19" s="1" t="s">
        <v>9</v>
      </c>
      <c r="G19" s="9">
        <f>SUM(H19:K19)</f>
        <v>14</v>
      </c>
      <c r="H19" s="9">
        <f>H11</f>
        <v>5</v>
      </c>
      <c r="I19" s="5">
        <v>7</v>
      </c>
      <c r="J19" s="5"/>
      <c r="K19" s="5">
        <v>2</v>
      </c>
      <c r="M19" s="36" t="s">
        <v>133</v>
      </c>
      <c r="N19" s="37" t="s">
        <v>134</v>
      </c>
      <c r="O19" s="55" t="s">
        <v>159</v>
      </c>
      <c r="P19" s="38" t="s">
        <v>161</v>
      </c>
      <c r="Q19" s="61"/>
      <c r="R19" s="39"/>
      <c r="V19" s="11"/>
      <c r="W19" s="11"/>
    </row>
    <row r="20" spans="3:23" ht="12.75">
      <c r="C20" s="21"/>
      <c r="D20" s="21"/>
      <c r="E20" s="21"/>
      <c r="F20" s="1" t="s">
        <v>10</v>
      </c>
      <c r="G20" s="9">
        <f aca="true" t="shared" si="0" ref="G20:G67">SUM(H20:K20)</f>
        <v>6</v>
      </c>
      <c r="H20" s="9">
        <f>H13</f>
        <v>4</v>
      </c>
      <c r="I20" s="5"/>
      <c r="J20" s="5"/>
      <c r="K20" s="5">
        <v>2</v>
      </c>
      <c r="M20" s="40" t="s">
        <v>155</v>
      </c>
      <c r="N20" s="41" t="s">
        <v>156</v>
      </c>
      <c r="O20" s="42">
        <f>R20+Q20+P20</f>
        <v>15</v>
      </c>
      <c r="P20" s="43">
        <f>H11</f>
        <v>5</v>
      </c>
      <c r="Q20" s="44">
        <v>1</v>
      </c>
      <c r="R20" s="45">
        <f>N10</f>
        <v>9</v>
      </c>
      <c r="S20" s="19" t="s">
        <v>227</v>
      </c>
      <c r="V20" s="11"/>
      <c r="W20" s="11"/>
    </row>
    <row r="21" spans="3:23" ht="12.75">
      <c r="C21" s="21"/>
      <c r="D21" s="21"/>
      <c r="E21" s="21"/>
      <c r="F21" s="1" t="s">
        <v>11</v>
      </c>
      <c r="G21" s="9">
        <f t="shared" si="0"/>
        <v>4</v>
      </c>
      <c r="H21" s="9">
        <f>H13</f>
        <v>4</v>
      </c>
      <c r="I21" s="5"/>
      <c r="J21" s="5"/>
      <c r="K21" s="5"/>
      <c r="M21" s="40" t="s">
        <v>157</v>
      </c>
      <c r="N21" s="56" t="s">
        <v>160</v>
      </c>
      <c r="O21" s="52">
        <f>SUM(P21:R21)</f>
        <v>7</v>
      </c>
      <c r="P21" s="43">
        <f>H13</f>
        <v>4</v>
      </c>
      <c r="Q21" s="44">
        <v>1</v>
      </c>
      <c r="R21" s="45">
        <v>2</v>
      </c>
      <c r="S21" s="19" t="s">
        <v>227</v>
      </c>
      <c r="V21" s="11"/>
      <c r="W21" s="11"/>
    </row>
    <row r="22" spans="1:23" ht="13.5" thickBot="1">
      <c r="A22" t="s">
        <v>95</v>
      </c>
      <c r="B22" t="s">
        <v>95</v>
      </c>
      <c r="C22" s="21" t="s">
        <v>139</v>
      </c>
      <c r="D22" s="21" t="s">
        <v>95</v>
      </c>
      <c r="E22" s="63" t="s">
        <v>95</v>
      </c>
      <c r="F22" s="1" t="s">
        <v>12</v>
      </c>
      <c r="G22" s="9">
        <f t="shared" si="0"/>
        <v>12</v>
      </c>
      <c r="H22" s="9">
        <f>H15</f>
        <v>0</v>
      </c>
      <c r="I22" s="5">
        <v>12</v>
      </c>
      <c r="J22" s="5"/>
      <c r="K22" s="5"/>
      <c r="M22" s="46" t="s">
        <v>158</v>
      </c>
      <c r="N22" s="60" t="s">
        <v>165</v>
      </c>
      <c r="O22" s="48"/>
      <c r="P22" s="47"/>
      <c r="Q22" s="47"/>
      <c r="R22" s="49"/>
      <c r="V22" s="11"/>
      <c r="W22" s="11"/>
    </row>
    <row r="23" spans="3:23" ht="12.75">
      <c r="C23" s="21" t="s">
        <v>139</v>
      </c>
      <c r="D23" s="21" t="s">
        <v>95</v>
      </c>
      <c r="E23" s="21"/>
      <c r="F23" s="1" t="s">
        <v>13</v>
      </c>
      <c r="G23" s="9">
        <f t="shared" si="0"/>
        <v>2</v>
      </c>
      <c r="H23" s="9">
        <f>H12</f>
        <v>2</v>
      </c>
      <c r="I23" s="5"/>
      <c r="J23" s="5"/>
      <c r="K23" s="5"/>
      <c r="M23" s="36" t="s">
        <v>133</v>
      </c>
      <c r="N23" s="37" t="s">
        <v>134</v>
      </c>
      <c r="O23" s="50" t="s">
        <v>159</v>
      </c>
      <c r="P23" s="38" t="s">
        <v>162</v>
      </c>
      <c r="Q23" s="38"/>
      <c r="R23" s="39"/>
      <c r="V23" s="11"/>
      <c r="W23" s="11"/>
    </row>
    <row r="24" spans="3:23" ht="12.75">
      <c r="C24" s="21"/>
      <c r="D24" s="21"/>
      <c r="E24" s="21"/>
      <c r="F24" s="1" t="s">
        <v>14</v>
      </c>
      <c r="G24" s="9">
        <f t="shared" si="0"/>
        <v>4</v>
      </c>
      <c r="H24" s="9">
        <f>H$13</f>
        <v>4</v>
      </c>
      <c r="I24" s="5"/>
      <c r="J24" s="5"/>
      <c r="K24" s="5"/>
      <c r="M24" s="40" t="s">
        <v>155</v>
      </c>
      <c r="N24" s="51" t="s">
        <v>156</v>
      </c>
      <c r="O24" s="52">
        <f>SUM(P24:R24)</f>
        <v>13</v>
      </c>
      <c r="P24" s="53">
        <f>H11</f>
        <v>5</v>
      </c>
      <c r="Q24" s="54">
        <f>1-2</f>
        <v>-1</v>
      </c>
      <c r="R24" s="45">
        <f>N10</f>
        <v>9</v>
      </c>
      <c r="S24" s="19"/>
      <c r="U24" s="26"/>
      <c r="V24" s="11"/>
      <c r="W24" s="11"/>
    </row>
    <row r="25" spans="3:23" ht="12.75">
      <c r="C25" s="21"/>
      <c r="D25" s="21"/>
      <c r="E25" s="21"/>
      <c r="F25" s="1" t="s">
        <v>15</v>
      </c>
      <c r="G25" s="9">
        <f t="shared" si="0"/>
        <v>4</v>
      </c>
      <c r="H25" s="9">
        <f aca="true" t="shared" si="1" ref="H25:H35">H$13</f>
        <v>4</v>
      </c>
      <c r="I25" s="5"/>
      <c r="J25" s="5"/>
      <c r="K25" s="5"/>
      <c r="M25" s="40" t="s">
        <v>157</v>
      </c>
      <c r="N25" s="57" t="s">
        <v>160</v>
      </c>
      <c r="O25" s="52">
        <f>SUM(P25:R25)</f>
        <v>12</v>
      </c>
      <c r="P25" s="53">
        <v>8</v>
      </c>
      <c r="Q25" s="54">
        <v>2</v>
      </c>
      <c r="R25" s="45">
        <v>2</v>
      </c>
      <c r="S25" s="19"/>
      <c r="V25" s="11"/>
      <c r="W25" s="11"/>
    </row>
    <row r="26" spans="3:23" ht="13.5" thickBot="1">
      <c r="C26" s="21"/>
      <c r="D26" s="21"/>
      <c r="E26" s="21"/>
      <c r="F26" s="1" t="s">
        <v>16</v>
      </c>
      <c r="G26" s="9">
        <f t="shared" si="0"/>
        <v>4</v>
      </c>
      <c r="H26" s="9">
        <f t="shared" si="1"/>
        <v>4</v>
      </c>
      <c r="I26" s="5"/>
      <c r="J26" s="5"/>
      <c r="K26" s="5"/>
      <c r="M26" s="46" t="s">
        <v>158</v>
      </c>
      <c r="N26" s="60" t="s">
        <v>165</v>
      </c>
      <c r="O26" s="48"/>
      <c r="P26" s="47"/>
      <c r="Q26" s="47"/>
      <c r="R26" s="49"/>
      <c r="V26" s="11"/>
      <c r="W26" s="11"/>
    </row>
    <row r="27" spans="3:23" ht="12.75">
      <c r="C27" s="21"/>
      <c r="D27" s="21"/>
      <c r="E27" s="21"/>
      <c r="F27" s="1" t="s">
        <v>17</v>
      </c>
      <c r="G27" s="9">
        <f t="shared" si="0"/>
        <v>4</v>
      </c>
      <c r="H27" s="9">
        <f t="shared" si="1"/>
        <v>4</v>
      </c>
      <c r="I27" s="5"/>
      <c r="J27" s="5"/>
      <c r="K27" s="5"/>
      <c r="M27" s="27"/>
      <c r="N27" s="11"/>
      <c r="O27" s="11"/>
      <c r="P27" s="11"/>
      <c r="Q27" s="10"/>
      <c r="W27" s="11"/>
    </row>
    <row r="28" spans="3:23" ht="12.75">
      <c r="C28" s="21"/>
      <c r="D28" s="21"/>
      <c r="E28" s="21"/>
      <c r="F28" s="1" t="s">
        <v>18</v>
      </c>
      <c r="G28" s="9">
        <f t="shared" si="0"/>
        <v>4</v>
      </c>
      <c r="H28" s="9">
        <f t="shared" si="1"/>
        <v>4</v>
      </c>
      <c r="I28" s="5"/>
      <c r="J28" s="5"/>
      <c r="K28" s="5"/>
      <c r="W28" s="11"/>
    </row>
    <row r="29" spans="3:23" ht="12.75">
      <c r="C29" s="21"/>
      <c r="D29" s="21"/>
      <c r="E29" s="21"/>
      <c r="F29" s="1" t="s">
        <v>19</v>
      </c>
      <c r="G29" s="9">
        <f t="shared" si="0"/>
        <v>4</v>
      </c>
      <c r="H29" s="9">
        <f t="shared" si="1"/>
        <v>4</v>
      </c>
      <c r="I29" s="5"/>
      <c r="J29" s="5"/>
      <c r="K29" s="5"/>
      <c r="W29" s="11"/>
    </row>
    <row r="30" spans="3:18" ht="16.5" thickBot="1">
      <c r="C30" s="21"/>
      <c r="D30" s="21"/>
      <c r="E30" s="21"/>
      <c r="F30" s="1" t="s">
        <v>20</v>
      </c>
      <c r="G30" s="9">
        <f t="shared" si="0"/>
        <v>4</v>
      </c>
      <c r="H30" s="9">
        <f t="shared" si="1"/>
        <v>4</v>
      </c>
      <c r="I30" s="5"/>
      <c r="J30" s="5"/>
      <c r="K30" s="5"/>
      <c r="M30" s="78" t="s">
        <v>171</v>
      </c>
      <c r="N30" s="78"/>
      <c r="O30" s="78"/>
      <c r="P30" s="78"/>
      <c r="Q30" s="78"/>
      <c r="R30" s="78"/>
    </row>
    <row r="31" spans="3:18" ht="13.5" thickBot="1">
      <c r="C31" s="21"/>
      <c r="D31" s="21"/>
      <c r="E31" s="21"/>
      <c r="F31" s="1" t="s">
        <v>21</v>
      </c>
      <c r="G31" s="9">
        <f t="shared" si="0"/>
        <v>4</v>
      </c>
      <c r="H31" s="9">
        <f t="shared" si="1"/>
        <v>4</v>
      </c>
      <c r="I31" s="5"/>
      <c r="J31" s="5"/>
      <c r="K31" s="5"/>
      <c r="M31" s="32" t="s">
        <v>151</v>
      </c>
      <c r="N31" s="33" t="s">
        <v>152</v>
      </c>
      <c r="O31" s="33" t="s">
        <v>75</v>
      </c>
      <c r="P31" s="34" t="s">
        <v>153</v>
      </c>
      <c r="Q31" s="34" t="s">
        <v>154</v>
      </c>
      <c r="R31" s="35" t="s">
        <v>1</v>
      </c>
    </row>
    <row r="32" spans="3:18" ht="12.75">
      <c r="C32" s="21"/>
      <c r="D32" s="21"/>
      <c r="E32" s="21"/>
      <c r="F32" s="1" t="s">
        <v>22</v>
      </c>
      <c r="G32" s="9">
        <f t="shared" si="0"/>
        <v>4</v>
      </c>
      <c r="H32" s="9">
        <f t="shared" si="1"/>
        <v>4</v>
      </c>
      <c r="I32" s="5"/>
      <c r="J32" s="5"/>
      <c r="K32" s="5"/>
      <c r="M32" s="36" t="s">
        <v>133</v>
      </c>
      <c r="N32" s="37" t="s">
        <v>134</v>
      </c>
      <c r="O32" s="55" t="s">
        <v>135</v>
      </c>
      <c r="P32" s="38"/>
      <c r="Q32" s="38"/>
      <c r="R32" s="39"/>
    </row>
    <row r="33" spans="3:19" ht="12.75">
      <c r="C33" s="21"/>
      <c r="D33" s="21"/>
      <c r="E33" s="21"/>
      <c r="F33" s="1" t="s">
        <v>73</v>
      </c>
      <c r="G33" s="9">
        <f t="shared" si="0"/>
        <v>4</v>
      </c>
      <c r="H33" s="9">
        <f t="shared" si="1"/>
        <v>4</v>
      </c>
      <c r="I33" s="5"/>
      <c r="J33" s="5"/>
      <c r="K33" s="5"/>
      <c r="M33" s="40" t="s">
        <v>155</v>
      </c>
      <c r="N33" s="41" t="s">
        <v>156</v>
      </c>
      <c r="O33" s="42">
        <f>R33+Q33+P33</f>
        <v>15</v>
      </c>
      <c r="P33" s="43">
        <f>H11</f>
        <v>5</v>
      </c>
      <c r="Q33" s="44">
        <v>1</v>
      </c>
      <c r="R33" s="45">
        <f>N10</f>
        <v>9</v>
      </c>
      <c r="S33" s="19" t="s">
        <v>227</v>
      </c>
    </row>
    <row r="34" spans="2:19" ht="12.75">
      <c r="B34" t="s">
        <v>95</v>
      </c>
      <c r="C34" s="21"/>
      <c r="D34" s="21"/>
      <c r="E34" s="21"/>
      <c r="F34" s="1" t="s">
        <v>82</v>
      </c>
      <c r="G34" s="9">
        <f t="shared" si="0"/>
        <v>9</v>
      </c>
      <c r="H34" s="9">
        <f t="shared" si="1"/>
        <v>4</v>
      </c>
      <c r="I34" s="5">
        <v>5</v>
      </c>
      <c r="J34" s="5"/>
      <c r="K34" s="5"/>
      <c r="M34" s="40" t="s">
        <v>157</v>
      </c>
      <c r="N34" s="58" t="s">
        <v>164</v>
      </c>
      <c r="O34" s="42">
        <f>P34+R34+Q34</f>
        <v>6</v>
      </c>
      <c r="P34" s="43">
        <v>4</v>
      </c>
      <c r="Q34" s="44">
        <v>2</v>
      </c>
      <c r="R34" s="45"/>
      <c r="S34" s="19" t="s">
        <v>227</v>
      </c>
    </row>
    <row r="35" spans="3:18" ht="13.5" thickBot="1">
      <c r="C35" s="21"/>
      <c r="D35" s="21"/>
      <c r="E35" s="21"/>
      <c r="F35" s="1" t="s">
        <v>83</v>
      </c>
      <c r="G35" s="9">
        <f t="shared" si="0"/>
        <v>4</v>
      </c>
      <c r="H35" s="9">
        <f t="shared" si="1"/>
        <v>4</v>
      </c>
      <c r="I35" s="5"/>
      <c r="J35" s="5"/>
      <c r="K35" s="5"/>
      <c r="M35" s="46" t="s">
        <v>158</v>
      </c>
      <c r="N35" s="60" t="s">
        <v>165</v>
      </c>
      <c r="O35" s="48"/>
      <c r="P35" s="47"/>
      <c r="Q35" s="47"/>
      <c r="R35" s="49"/>
    </row>
    <row r="36" spans="2:18" ht="12.75">
      <c r="B36" t="s">
        <v>95</v>
      </c>
      <c r="C36" s="21"/>
      <c r="D36" s="21"/>
      <c r="E36" s="21"/>
      <c r="F36" s="1" t="s">
        <v>23</v>
      </c>
      <c r="G36" s="9">
        <f t="shared" si="0"/>
        <v>8</v>
      </c>
      <c r="H36" s="9">
        <f>H13</f>
        <v>4</v>
      </c>
      <c r="I36" s="5">
        <v>4</v>
      </c>
      <c r="J36" s="5"/>
      <c r="K36" s="5"/>
      <c r="M36" s="36" t="s">
        <v>133</v>
      </c>
      <c r="N36" s="37" t="s">
        <v>134</v>
      </c>
      <c r="O36" s="50" t="s">
        <v>135</v>
      </c>
      <c r="P36" s="38" t="s">
        <v>162</v>
      </c>
      <c r="Q36" s="38"/>
      <c r="R36" s="39"/>
    </row>
    <row r="37" spans="2:19" ht="12.75">
      <c r="B37" t="s">
        <v>95</v>
      </c>
      <c r="C37" s="21"/>
      <c r="D37" s="21"/>
      <c r="E37" s="21"/>
      <c r="F37" s="1" t="s">
        <v>24</v>
      </c>
      <c r="G37" s="9">
        <f t="shared" si="0"/>
        <v>5</v>
      </c>
      <c r="H37" s="9">
        <f>H11</f>
        <v>5</v>
      </c>
      <c r="I37" s="5"/>
      <c r="J37" s="5"/>
      <c r="K37" s="5"/>
      <c r="M37" s="40" t="s">
        <v>155</v>
      </c>
      <c r="N37" s="51" t="s">
        <v>156</v>
      </c>
      <c r="O37" s="52">
        <f>SUM(P37:R37)</f>
        <v>13</v>
      </c>
      <c r="P37" s="53">
        <f>H11</f>
        <v>5</v>
      </c>
      <c r="Q37" s="54">
        <f>1-2</f>
        <v>-1</v>
      </c>
      <c r="R37" s="45">
        <f>N10</f>
        <v>9</v>
      </c>
      <c r="S37" s="19" t="s">
        <v>227</v>
      </c>
    </row>
    <row r="38" spans="2:21" ht="12.75">
      <c r="B38" t="s">
        <v>95</v>
      </c>
      <c r="C38" s="21"/>
      <c r="D38" s="21"/>
      <c r="E38" s="21"/>
      <c r="F38" s="1" t="s">
        <v>25</v>
      </c>
      <c r="G38" s="9">
        <f t="shared" si="0"/>
        <v>4</v>
      </c>
      <c r="H38" s="9">
        <f>H13</f>
        <v>4</v>
      </c>
      <c r="I38" s="5"/>
      <c r="J38" s="5"/>
      <c r="K38" s="5"/>
      <c r="M38" s="40" t="s">
        <v>157</v>
      </c>
      <c r="N38" s="59" t="s">
        <v>164</v>
      </c>
      <c r="O38" s="52">
        <f>SUM(P38:R38)</f>
        <v>10</v>
      </c>
      <c r="P38" s="53">
        <v>8</v>
      </c>
      <c r="Q38" s="54">
        <v>2</v>
      </c>
      <c r="R38" s="45"/>
      <c r="S38" s="19" t="s">
        <v>227</v>
      </c>
      <c r="T38" s="74"/>
      <c r="U38" s="75"/>
    </row>
    <row r="39" spans="2:18" ht="13.5" thickBot="1">
      <c r="B39" t="s">
        <v>95</v>
      </c>
      <c r="C39" s="21"/>
      <c r="D39" s="21"/>
      <c r="E39" s="21"/>
      <c r="F39" s="1" t="s">
        <v>26</v>
      </c>
      <c r="G39" s="9">
        <f t="shared" si="0"/>
        <v>9</v>
      </c>
      <c r="H39" s="9">
        <f>H15</f>
        <v>0</v>
      </c>
      <c r="I39" s="5">
        <v>7</v>
      </c>
      <c r="J39" s="5"/>
      <c r="K39" s="5">
        <v>2</v>
      </c>
      <c r="M39" s="46" t="s">
        <v>158</v>
      </c>
      <c r="N39" s="60" t="s">
        <v>165</v>
      </c>
      <c r="O39" s="48"/>
      <c r="P39" s="47"/>
      <c r="Q39" s="47"/>
      <c r="R39" s="49"/>
    </row>
    <row r="40" spans="2:17" ht="12.75">
      <c r="B40" t="s">
        <v>95</v>
      </c>
      <c r="C40" s="21"/>
      <c r="D40" s="21"/>
      <c r="E40" s="63" t="s">
        <v>95</v>
      </c>
      <c r="F40" s="1" t="s">
        <v>27</v>
      </c>
      <c r="G40" s="9">
        <f t="shared" si="0"/>
        <v>17</v>
      </c>
      <c r="H40" s="9">
        <f>H11</f>
        <v>5</v>
      </c>
      <c r="I40" s="5">
        <v>12</v>
      </c>
      <c r="J40" s="5"/>
      <c r="K40" s="5"/>
      <c r="M40" s="10"/>
      <c r="N40" s="10"/>
      <c r="O40" s="10"/>
      <c r="P40" s="10"/>
      <c r="Q40" s="10"/>
    </row>
    <row r="41" spans="2:15" ht="12.75">
      <c r="B41" t="s">
        <v>95</v>
      </c>
      <c r="C41" s="21"/>
      <c r="D41" s="21"/>
      <c r="E41" s="21"/>
      <c r="F41" s="1" t="s">
        <v>28</v>
      </c>
      <c r="G41" s="9">
        <f t="shared" si="0"/>
        <v>4</v>
      </c>
      <c r="H41" s="9">
        <f>H13</f>
        <v>4</v>
      </c>
      <c r="I41" s="5"/>
      <c r="J41" s="5"/>
      <c r="K41" s="5"/>
      <c r="M41" s="2" t="s">
        <v>61</v>
      </c>
      <c r="N41" s="3" t="s">
        <v>87</v>
      </c>
      <c r="O41" s="5">
        <v>2</v>
      </c>
    </row>
    <row r="42" spans="2:17" ht="12.75">
      <c r="B42" t="s">
        <v>95</v>
      </c>
      <c r="C42" s="21"/>
      <c r="D42" s="21" t="s">
        <v>95</v>
      </c>
      <c r="E42" s="63" t="s">
        <v>95</v>
      </c>
      <c r="F42" s="1" t="s">
        <v>29</v>
      </c>
      <c r="G42" s="9">
        <f t="shared" si="0"/>
        <v>13</v>
      </c>
      <c r="H42" s="9">
        <f>H14</f>
        <v>1</v>
      </c>
      <c r="I42" s="5">
        <v>12</v>
      </c>
      <c r="J42" s="5"/>
      <c r="K42" s="5"/>
      <c r="M42" s="2"/>
      <c r="N42" s="3" t="s">
        <v>105</v>
      </c>
      <c r="O42" s="5">
        <v>3</v>
      </c>
      <c r="Q42" t="s">
        <v>125</v>
      </c>
    </row>
    <row r="43" spans="1:17" ht="12.75">
      <c r="A43" t="s">
        <v>95</v>
      </c>
      <c r="B43" t="s">
        <v>95</v>
      </c>
      <c r="C43" s="21"/>
      <c r="D43" s="21"/>
      <c r="E43" s="21"/>
      <c r="F43" s="1" t="s">
        <v>30</v>
      </c>
      <c r="G43" s="9">
        <f t="shared" si="0"/>
        <v>11</v>
      </c>
      <c r="H43" s="9">
        <f>H15</f>
        <v>0</v>
      </c>
      <c r="I43" s="5">
        <v>7</v>
      </c>
      <c r="J43" s="5"/>
      <c r="K43" s="5">
        <v>4</v>
      </c>
      <c r="M43" s="2"/>
      <c r="N43" s="3" t="s">
        <v>91</v>
      </c>
      <c r="O43" s="5">
        <v>1</v>
      </c>
      <c r="Q43">
        <f>O41+O42+O43+O44+O45</f>
        <v>10</v>
      </c>
    </row>
    <row r="44" spans="2:15" ht="12.75">
      <c r="B44" t="s">
        <v>95</v>
      </c>
      <c r="C44" s="21"/>
      <c r="D44" s="21"/>
      <c r="E44" s="63" t="s">
        <v>95</v>
      </c>
      <c r="F44" s="1" t="s">
        <v>31</v>
      </c>
      <c r="G44" s="9">
        <f t="shared" si="0"/>
        <v>22</v>
      </c>
      <c r="H44" s="9">
        <f>H11</f>
        <v>5</v>
      </c>
      <c r="I44" s="5">
        <v>12</v>
      </c>
      <c r="J44" s="5"/>
      <c r="K44" s="5">
        <v>5</v>
      </c>
      <c r="N44" s="5" t="s">
        <v>145</v>
      </c>
      <c r="O44" s="31">
        <v>1</v>
      </c>
    </row>
    <row r="45" spans="3:17" ht="12.75">
      <c r="C45" s="21" t="s">
        <v>139</v>
      </c>
      <c r="D45" s="21"/>
      <c r="E45" s="21"/>
      <c r="F45" s="1" t="s">
        <v>32</v>
      </c>
      <c r="G45" s="9">
        <f t="shared" si="0"/>
        <v>0</v>
      </c>
      <c r="H45" s="9">
        <f>H15</f>
        <v>0</v>
      </c>
      <c r="I45" s="5"/>
      <c r="J45" s="5"/>
      <c r="K45" s="5"/>
      <c r="M45" s="10"/>
      <c r="N45" s="66" t="s">
        <v>178</v>
      </c>
      <c r="O45" s="31">
        <v>3</v>
      </c>
      <c r="P45" s="10"/>
      <c r="Q45" s="10"/>
    </row>
    <row r="46" spans="1:17" ht="12.75">
      <c r="A46" t="s">
        <v>95</v>
      </c>
      <c r="B46" t="s">
        <v>95</v>
      </c>
      <c r="C46" s="21"/>
      <c r="D46" s="21"/>
      <c r="E46" s="63" t="s">
        <v>95</v>
      </c>
      <c r="F46" s="1" t="s">
        <v>33</v>
      </c>
      <c r="G46" s="9">
        <f t="shared" si="0"/>
        <v>6</v>
      </c>
      <c r="H46" s="9">
        <f>H11</f>
        <v>5</v>
      </c>
      <c r="I46" s="5">
        <v>1</v>
      </c>
      <c r="J46" s="5"/>
      <c r="K46" s="5"/>
      <c r="M46" s="10"/>
      <c r="N46" s="10"/>
      <c r="O46" s="10"/>
      <c r="P46" s="10"/>
      <c r="Q46" s="10"/>
    </row>
    <row r="47" spans="3:11" ht="12.75">
      <c r="C47" s="21" t="s">
        <v>139</v>
      </c>
      <c r="D47" s="21"/>
      <c r="E47" s="21"/>
      <c r="F47" s="1" t="s">
        <v>34</v>
      </c>
      <c r="G47" s="9">
        <f t="shared" si="0"/>
        <v>5</v>
      </c>
      <c r="H47" s="9">
        <f>H11</f>
        <v>5</v>
      </c>
      <c r="I47" s="5"/>
      <c r="J47" s="5"/>
      <c r="K47" s="5"/>
    </row>
    <row r="48" spans="1:18" ht="12.75">
      <c r="A48" t="s">
        <v>95</v>
      </c>
      <c r="B48" t="s">
        <v>95</v>
      </c>
      <c r="C48" s="21" t="s">
        <v>139</v>
      </c>
      <c r="D48" s="21" t="s">
        <v>95</v>
      </c>
      <c r="E48" s="63" t="s">
        <v>95</v>
      </c>
      <c r="F48" s="1" t="s">
        <v>35</v>
      </c>
      <c r="G48" s="9">
        <f t="shared" si="0"/>
        <v>7</v>
      </c>
      <c r="H48" s="9">
        <f>H10</f>
        <v>2</v>
      </c>
      <c r="I48" s="5">
        <v>5</v>
      </c>
      <c r="J48" s="5"/>
      <c r="K48" s="5"/>
      <c r="R48" s="26"/>
    </row>
    <row r="49" spans="2:14" ht="12.75">
      <c r="B49" t="s">
        <v>95</v>
      </c>
      <c r="C49" s="21"/>
      <c r="D49" s="21" t="s">
        <v>95</v>
      </c>
      <c r="E49" s="21"/>
      <c r="F49" s="1" t="s">
        <v>36</v>
      </c>
      <c r="G49" s="9">
        <f t="shared" si="0"/>
        <v>17</v>
      </c>
      <c r="H49" s="9">
        <f>H11</f>
        <v>5</v>
      </c>
      <c r="I49" s="5">
        <v>10</v>
      </c>
      <c r="J49" s="5"/>
      <c r="K49" s="5">
        <v>2</v>
      </c>
      <c r="N49" s="14"/>
    </row>
    <row r="50" spans="2:11" ht="12.75">
      <c r="B50" t="s">
        <v>95</v>
      </c>
      <c r="C50" s="21"/>
      <c r="D50" s="21"/>
      <c r="E50" s="21"/>
      <c r="F50" s="1" t="s">
        <v>37</v>
      </c>
      <c r="G50" s="9">
        <f t="shared" si="0"/>
        <v>13</v>
      </c>
      <c r="H50" s="9">
        <f>H13</f>
        <v>4</v>
      </c>
      <c r="I50" s="5">
        <v>7</v>
      </c>
      <c r="J50" s="5"/>
      <c r="K50" s="5">
        <v>2</v>
      </c>
    </row>
    <row r="51" spans="1:11" ht="12.75">
      <c r="A51" t="s">
        <v>95</v>
      </c>
      <c r="B51" t="s">
        <v>95</v>
      </c>
      <c r="C51" s="21"/>
      <c r="D51" s="21"/>
      <c r="E51" s="63" t="s">
        <v>95</v>
      </c>
      <c r="F51" s="1" t="s">
        <v>38</v>
      </c>
      <c r="G51" s="9">
        <f t="shared" si="0"/>
        <v>6</v>
      </c>
      <c r="H51" s="9">
        <f>H11</f>
        <v>5</v>
      </c>
      <c r="I51" s="5">
        <v>1</v>
      </c>
      <c r="J51" s="5"/>
      <c r="K51" s="5"/>
    </row>
    <row r="52" spans="2:11" ht="12.75">
      <c r="B52" t="s">
        <v>95</v>
      </c>
      <c r="C52" s="21"/>
      <c r="D52" s="21"/>
      <c r="E52" s="21"/>
      <c r="F52" s="1" t="s">
        <v>39</v>
      </c>
      <c r="G52" s="9">
        <f t="shared" si="0"/>
        <v>9</v>
      </c>
      <c r="H52" s="9">
        <f>H13</f>
        <v>4</v>
      </c>
      <c r="I52" s="5">
        <v>5</v>
      </c>
      <c r="J52" s="5"/>
      <c r="K52" s="5"/>
    </row>
    <row r="53" spans="1:11" ht="12.75">
      <c r="A53" t="s">
        <v>95</v>
      </c>
      <c r="B53" t="s">
        <v>95</v>
      </c>
      <c r="C53" s="21" t="s">
        <v>139</v>
      </c>
      <c r="D53" s="21"/>
      <c r="E53" s="21"/>
      <c r="F53" s="1" t="s">
        <v>40</v>
      </c>
      <c r="G53" s="9">
        <f t="shared" si="0"/>
        <v>2</v>
      </c>
      <c r="H53" s="9">
        <f>H15</f>
        <v>0</v>
      </c>
      <c r="I53" s="5"/>
      <c r="J53" s="5"/>
      <c r="K53" s="5">
        <v>2</v>
      </c>
    </row>
    <row r="54" spans="2:11" ht="12.75">
      <c r="B54" t="s">
        <v>95</v>
      </c>
      <c r="C54" s="21"/>
      <c r="D54" s="21" t="s">
        <v>95</v>
      </c>
      <c r="E54" s="21"/>
      <c r="F54" s="1" t="s">
        <v>41</v>
      </c>
      <c r="G54" s="9">
        <f t="shared" si="0"/>
        <v>6</v>
      </c>
      <c r="H54" s="9">
        <f>H11</f>
        <v>5</v>
      </c>
      <c r="I54" s="5">
        <v>1</v>
      </c>
      <c r="J54" s="5"/>
      <c r="K54" s="5"/>
    </row>
    <row r="55" spans="1:11" ht="12.75">
      <c r="A55" t="s">
        <v>95</v>
      </c>
      <c r="C55" s="21" t="s">
        <v>139</v>
      </c>
      <c r="D55" s="21"/>
      <c r="E55" s="21"/>
      <c r="F55" s="1" t="s">
        <v>42</v>
      </c>
      <c r="G55" s="9">
        <f t="shared" si="0"/>
        <v>2</v>
      </c>
      <c r="H55" s="9">
        <f>H10</f>
        <v>2</v>
      </c>
      <c r="I55" s="5"/>
      <c r="J55" s="5"/>
      <c r="K55" s="5"/>
    </row>
    <row r="56" spans="2:11" ht="12.75">
      <c r="B56" t="s">
        <v>95</v>
      </c>
      <c r="C56" s="21"/>
      <c r="D56" s="21"/>
      <c r="E56" s="63" t="s">
        <v>95</v>
      </c>
      <c r="F56" s="1" t="s">
        <v>43</v>
      </c>
      <c r="G56" s="9">
        <f t="shared" si="0"/>
        <v>1</v>
      </c>
      <c r="H56" s="9">
        <f>H14</f>
        <v>1</v>
      </c>
      <c r="I56" s="5"/>
      <c r="J56" s="5"/>
      <c r="K56" s="5"/>
    </row>
    <row r="57" spans="2:11" ht="12.75">
      <c r="B57" t="s">
        <v>95</v>
      </c>
      <c r="C57" s="21"/>
      <c r="D57" s="21" t="s">
        <v>95</v>
      </c>
      <c r="E57" s="21"/>
      <c r="F57" s="1" t="s">
        <v>81</v>
      </c>
      <c r="G57" s="9">
        <f t="shared" si="0"/>
        <v>1</v>
      </c>
      <c r="H57" s="9">
        <f>H14</f>
        <v>1</v>
      </c>
      <c r="I57" s="5"/>
      <c r="J57" s="5"/>
      <c r="K57" s="5"/>
    </row>
    <row r="58" spans="3:11" ht="12.75">
      <c r="C58" s="21"/>
      <c r="D58" s="21"/>
      <c r="E58" s="21"/>
      <c r="F58" s="1" t="s">
        <v>44</v>
      </c>
      <c r="G58" s="9">
        <f t="shared" si="0"/>
        <v>1</v>
      </c>
      <c r="H58" s="9">
        <f>H14</f>
        <v>1</v>
      </c>
      <c r="I58" s="5"/>
      <c r="J58" s="5"/>
      <c r="K58" s="5"/>
    </row>
    <row r="59" spans="1:11" ht="12.75">
      <c r="A59" t="s">
        <v>95</v>
      </c>
      <c r="B59" t="s">
        <v>95</v>
      </c>
      <c r="C59" s="21"/>
      <c r="D59" s="21"/>
      <c r="E59" s="63" t="s">
        <v>95</v>
      </c>
      <c r="F59" s="1" t="s">
        <v>45</v>
      </c>
      <c r="G59" s="9">
        <f t="shared" si="0"/>
        <v>11</v>
      </c>
      <c r="H59" s="9">
        <f>H14</f>
        <v>1</v>
      </c>
      <c r="I59" s="5">
        <v>10</v>
      </c>
      <c r="J59" s="5"/>
      <c r="K59" s="5"/>
    </row>
    <row r="60" spans="2:11" ht="12.75">
      <c r="B60" t="s">
        <v>95</v>
      </c>
      <c r="C60" s="21"/>
      <c r="D60" s="21"/>
      <c r="E60" s="21"/>
      <c r="F60" s="1" t="s">
        <v>46</v>
      </c>
      <c r="G60" s="9">
        <f t="shared" si="0"/>
        <v>5</v>
      </c>
      <c r="H60" s="9">
        <f>H15</f>
        <v>0</v>
      </c>
      <c r="I60" s="5">
        <v>3</v>
      </c>
      <c r="J60" s="5"/>
      <c r="K60" s="5">
        <v>2</v>
      </c>
    </row>
    <row r="61" spans="2:11" ht="12.75">
      <c r="B61" t="s">
        <v>95</v>
      </c>
      <c r="C61" s="21"/>
      <c r="D61" s="21" t="s">
        <v>95</v>
      </c>
      <c r="E61" s="21"/>
      <c r="F61" s="1" t="s">
        <v>47</v>
      </c>
      <c r="G61" s="9">
        <f t="shared" si="0"/>
        <v>0</v>
      </c>
      <c r="H61" s="9">
        <f>H15</f>
        <v>0</v>
      </c>
      <c r="I61" s="5"/>
      <c r="J61" s="5"/>
      <c r="K61" s="5"/>
    </row>
    <row r="62" spans="1:11" ht="12.75">
      <c r="A62" t="s">
        <v>95</v>
      </c>
      <c r="B62" t="s">
        <v>95</v>
      </c>
      <c r="C62" s="21" t="s">
        <v>139</v>
      </c>
      <c r="D62" s="21" t="s">
        <v>95</v>
      </c>
      <c r="E62" s="63" t="s">
        <v>95</v>
      </c>
      <c r="F62" s="1" t="s">
        <v>48</v>
      </c>
      <c r="G62" s="9">
        <f t="shared" si="0"/>
        <v>2</v>
      </c>
      <c r="H62" s="9">
        <f>H10</f>
        <v>2</v>
      </c>
      <c r="I62" s="5"/>
      <c r="J62" s="5"/>
      <c r="K62" s="5"/>
    </row>
    <row r="63" spans="6:11" ht="12.75">
      <c r="F63" s="1" t="s">
        <v>49</v>
      </c>
      <c r="G63" s="9">
        <f t="shared" si="0"/>
        <v>4</v>
      </c>
      <c r="H63" s="9">
        <f>H13</f>
        <v>4</v>
      </c>
      <c r="I63" s="5"/>
      <c r="J63" s="5"/>
      <c r="K63" s="5"/>
    </row>
    <row r="64" spans="3:11" ht="12.75">
      <c r="C64" s="21"/>
      <c r="D64" s="21"/>
      <c r="E64" s="21"/>
      <c r="F64" s="1" t="s">
        <v>50</v>
      </c>
      <c r="G64" s="9">
        <f t="shared" si="0"/>
        <v>3</v>
      </c>
      <c r="H64" s="9">
        <f>H14</f>
        <v>1</v>
      </c>
      <c r="I64" s="5"/>
      <c r="J64" s="5"/>
      <c r="K64" s="5">
        <v>2</v>
      </c>
    </row>
    <row r="65" spans="2:11" ht="12.75">
      <c r="B65" t="s">
        <v>95</v>
      </c>
      <c r="C65" s="21"/>
      <c r="D65" s="21"/>
      <c r="E65" s="21"/>
      <c r="F65" s="1" t="s">
        <v>51</v>
      </c>
      <c r="G65" s="9">
        <f t="shared" si="0"/>
        <v>12</v>
      </c>
      <c r="H65" s="9">
        <f>H13</f>
        <v>4</v>
      </c>
      <c r="I65" s="5">
        <v>8</v>
      </c>
      <c r="J65" s="5"/>
      <c r="K65" s="5"/>
    </row>
    <row r="66" spans="3:11" ht="12.75">
      <c r="C66" s="14"/>
      <c r="D66" s="14"/>
      <c r="E66" s="14"/>
      <c r="F66" s="1" t="s">
        <v>52</v>
      </c>
      <c r="G66" s="9">
        <f t="shared" si="0"/>
        <v>4</v>
      </c>
      <c r="H66" s="9">
        <f>H13</f>
        <v>4</v>
      </c>
      <c r="I66" s="5"/>
      <c r="J66" s="5"/>
      <c r="K66" s="5"/>
    </row>
    <row r="67" spans="1:11" ht="12.75">
      <c r="A67" t="s">
        <v>95</v>
      </c>
      <c r="B67" t="s">
        <v>95</v>
      </c>
      <c r="C67" s="14"/>
      <c r="D67" s="14" t="s">
        <v>95</v>
      </c>
      <c r="E67" s="64" t="s">
        <v>95</v>
      </c>
      <c r="F67" s="22" t="s">
        <v>79</v>
      </c>
      <c r="G67" s="9">
        <f t="shared" si="0"/>
        <v>1</v>
      </c>
      <c r="H67" s="9">
        <f>H14</f>
        <v>1</v>
      </c>
      <c r="I67" s="5"/>
      <c r="J67" s="5"/>
      <c r="K67" s="5"/>
    </row>
    <row r="68" ht="12.75">
      <c r="I68">
        <f>SUM(I19:I67)</f>
        <v>129</v>
      </c>
    </row>
    <row r="69" spans="6:22" ht="12.75">
      <c r="F69" s="26" t="s">
        <v>182</v>
      </c>
      <c r="I69">
        <v>1</v>
      </c>
      <c r="P69" t="s">
        <v>87</v>
      </c>
      <c r="Q69" t="s">
        <v>106</v>
      </c>
      <c r="R69" t="s">
        <v>77</v>
      </c>
      <c r="S69" t="s">
        <v>78</v>
      </c>
      <c r="T69" t="s">
        <v>137</v>
      </c>
      <c r="U69" t="s">
        <v>150</v>
      </c>
      <c r="V69" s="26" t="s">
        <v>178</v>
      </c>
    </row>
    <row r="70" spans="6:22" ht="12.75">
      <c r="F70" s="26" t="s">
        <v>180</v>
      </c>
      <c r="I70">
        <v>6</v>
      </c>
      <c r="N70" t="s">
        <v>76</v>
      </c>
      <c r="O70">
        <f>SUM(P70:V70)</f>
        <v>135</v>
      </c>
      <c r="P70">
        <f>(8+4)*4+(8+4)*1</f>
        <v>60</v>
      </c>
      <c r="Q70">
        <f>(4+4)*3</f>
        <v>24</v>
      </c>
      <c r="R70">
        <v>4</v>
      </c>
      <c r="S70">
        <f>Q43-1</f>
        <v>9</v>
      </c>
      <c r="T70">
        <f>(2+4)*1</f>
        <v>6</v>
      </c>
      <c r="U70">
        <v>8</v>
      </c>
      <c r="V70" s="26">
        <f>(4+4)*3</f>
        <v>24</v>
      </c>
    </row>
    <row r="71" spans="7:9" ht="12.75">
      <c r="G71" t="s">
        <v>75</v>
      </c>
      <c r="I71">
        <f>I70+I69+I68</f>
        <v>136</v>
      </c>
    </row>
    <row r="72" spans="10:11" ht="12.75">
      <c r="J72" s="26" t="s">
        <v>131</v>
      </c>
      <c r="K72" s="26"/>
    </row>
    <row r="73" spans="6:9" ht="12.75">
      <c r="F73" t="s">
        <v>84</v>
      </c>
      <c r="H73" s="9">
        <f>I73+J737+J73</f>
        <v>4</v>
      </c>
      <c r="I73">
        <v>4</v>
      </c>
    </row>
    <row r="74" spans="6:9" ht="12.75">
      <c r="F74" t="s">
        <v>85</v>
      </c>
      <c r="H74" s="9">
        <f>I74+J738+J74</f>
        <v>1</v>
      </c>
      <c r="I74">
        <v>1</v>
      </c>
    </row>
    <row r="75" spans="6:9" ht="12.75">
      <c r="F75" t="s">
        <v>102</v>
      </c>
      <c r="H75" s="9">
        <f>I75+J739+J75</f>
        <v>4</v>
      </c>
      <c r="I75">
        <v>4</v>
      </c>
    </row>
    <row r="76" spans="1:9" ht="12.75">
      <c r="A76" s="26" t="s">
        <v>95</v>
      </c>
      <c r="B76" s="26" t="s">
        <v>95</v>
      </c>
      <c r="D76" s="26" t="s">
        <v>95</v>
      </c>
      <c r="E76" s="26" t="s">
        <v>95</v>
      </c>
      <c r="F76" t="s">
        <v>86</v>
      </c>
      <c r="H76" s="9">
        <f>I76+J740+J76</f>
        <v>2</v>
      </c>
      <c r="I76">
        <v>2</v>
      </c>
    </row>
    <row r="78" spans="7:10" ht="12.75">
      <c r="G78" t="s">
        <v>75</v>
      </c>
      <c r="I78">
        <f>SUM(I73:I77)</f>
        <v>11</v>
      </c>
      <c r="J78">
        <f>SUM(J73:J77)</f>
        <v>0</v>
      </c>
    </row>
    <row r="82" spans="1:7" ht="12.75">
      <c r="A82" s="74" t="s">
        <v>186</v>
      </c>
      <c r="B82" s="74"/>
      <c r="C82" s="74"/>
      <c r="D82" s="74"/>
      <c r="E82" s="74"/>
      <c r="F82" s="26" t="s">
        <v>181</v>
      </c>
      <c r="G82" s="26" t="s">
        <v>183</v>
      </c>
    </row>
    <row r="83" spans="1:7" ht="12.75">
      <c r="A83" s="77" t="s">
        <v>186</v>
      </c>
      <c r="B83" s="77"/>
      <c r="C83" s="77"/>
      <c r="D83" s="77"/>
      <c r="E83" s="77"/>
      <c r="F83" s="26" t="s">
        <v>184</v>
      </c>
      <c r="G83" s="26" t="s">
        <v>185</v>
      </c>
    </row>
    <row r="84" spans="6:7" ht="12.75">
      <c r="F84" t="s">
        <v>230</v>
      </c>
      <c r="G84" t="s">
        <v>231</v>
      </c>
    </row>
    <row r="121" ht="12.75">
      <c r="L121"/>
    </row>
  </sheetData>
  <sheetProtection/>
  <mergeCells count="14">
    <mergeCell ref="T3:U3"/>
    <mergeCell ref="T2:U2"/>
    <mergeCell ref="T4:U4"/>
    <mergeCell ref="T5:U5"/>
    <mergeCell ref="T8:U8"/>
    <mergeCell ref="T7:U7"/>
    <mergeCell ref="T10:U10"/>
    <mergeCell ref="T11:U11"/>
    <mergeCell ref="T38:U38"/>
    <mergeCell ref="H7:J7"/>
    <mergeCell ref="M17:R17"/>
    <mergeCell ref="M30:R30"/>
    <mergeCell ref="A82:E82"/>
    <mergeCell ref="A83:E83"/>
  </mergeCells>
  <printOptions/>
  <pageMargins left="0.75" right="0.75" top="1" bottom="1" header="0.5" footer="0.5"/>
  <pageSetup fitToHeight="1" fitToWidth="1" horizontalDpi="600" verticalDpi="600" orientation="landscape" paperSize="9" scale="4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="85" zoomScaleNormal="85" zoomScalePageLayoutView="0" workbookViewId="0" topLeftCell="A1">
      <selection activeCell="K22" sqref="K22"/>
    </sheetView>
  </sheetViews>
  <sheetFormatPr defaultColWidth="9.140625" defaultRowHeight="12.75"/>
  <cols>
    <col min="1" max="1" width="9.140625" style="0" customWidth="1"/>
    <col min="2" max="2" width="19.00390625" style="0" customWidth="1"/>
    <col min="3" max="3" width="26.57421875" style="0" customWidth="1"/>
    <col min="4" max="4" width="13.140625" style="0" customWidth="1"/>
    <col min="5" max="5" width="26.8515625" style="0" customWidth="1"/>
    <col min="6" max="6" width="19.421875" style="0" customWidth="1"/>
    <col min="7" max="7" width="4.7109375" style="0" customWidth="1"/>
    <col min="8" max="8" width="22.00390625" style="0" customWidth="1"/>
    <col min="9" max="9" width="14.140625" style="0" customWidth="1"/>
  </cols>
  <sheetData>
    <row r="1" spans="1:9" ht="15.75">
      <c r="A1" s="82" t="s">
        <v>212</v>
      </c>
      <c r="B1" s="82"/>
      <c r="C1" s="82"/>
      <c r="D1" s="82" t="s">
        <v>6</v>
      </c>
      <c r="E1" s="82"/>
      <c r="F1" s="73"/>
      <c r="H1">
        <v>33</v>
      </c>
      <c r="I1">
        <v>58</v>
      </c>
    </row>
    <row r="2" spans="4:10" ht="12.75">
      <c r="D2" s="26" t="s">
        <v>213</v>
      </c>
      <c r="H2" s="2" t="s">
        <v>113</v>
      </c>
      <c r="I2" s="71" t="s">
        <v>191</v>
      </c>
      <c r="J2" s="10"/>
    </row>
    <row r="3" spans="1:14" ht="12.75">
      <c r="A3" t="s">
        <v>204</v>
      </c>
      <c r="H3" s="29" t="s">
        <v>187</v>
      </c>
      <c r="I3" s="29">
        <v>1</v>
      </c>
      <c r="J3" s="70" t="s">
        <v>188</v>
      </c>
      <c r="K3" s="26" t="s">
        <v>189</v>
      </c>
      <c r="N3" s="10"/>
    </row>
    <row r="4" spans="1:14" ht="12.75">
      <c r="A4" t="s">
        <v>205</v>
      </c>
      <c r="B4" s="26" t="s">
        <v>216</v>
      </c>
      <c r="C4" s="72" t="s">
        <v>217</v>
      </c>
      <c r="D4" s="26" t="s">
        <v>220</v>
      </c>
      <c r="E4" s="26" t="s">
        <v>221</v>
      </c>
      <c r="H4" s="29"/>
      <c r="I4" s="3"/>
      <c r="J4" s="70" t="s">
        <v>200</v>
      </c>
      <c r="N4" s="11"/>
    </row>
    <row r="5" spans="1:14" ht="12.75">
      <c r="A5" t="s">
        <v>210</v>
      </c>
      <c r="B5" t="s">
        <v>255</v>
      </c>
      <c r="D5" t="s">
        <v>239</v>
      </c>
      <c r="E5" t="s">
        <v>240</v>
      </c>
      <c r="H5" s="3" t="s">
        <v>124</v>
      </c>
      <c r="I5" s="3">
        <v>0</v>
      </c>
      <c r="J5" s="25"/>
      <c r="N5" s="11"/>
    </row>
    <row r="6" spans="1:14" ht="12.75">
      <c r="A6" t="s">
        <v>211</v>
      </c>
      <c r="B6" t="s">
        <v>256</v>
      </c>
      <c r="C6" s="19" t="s">
        <v>234</v>
      </c>
      <c r="H6" s="29" t="s">
        <v>136</v>
      </c>
      <c r="I6" s="3">
        <v>0</v>
      </c>
      <c r="J6" s="10"/>
      <c r="N6" s="11"/>
    </row>
    <row r="7" spans="1:14" ht="12.75">
      <c r="A7" t="s">
        <v>237</v>
      </c>
      <c r="B7" s="26" t="s">
        <v>218</v>
      </c>
      <c r="C7" s="72" t="s">
        <v>219</v>
      </c>
      <c r="H7" s="29" t="s">
        <v>229</v>
      </c>
      <c r="I7" s="3">
        <v>1</v>
      </c>
      <c r="J7" s="10"/>
      <c r="N7" s="11"/>
    </row>
    <row r="8" spans="1:14" ht="12.75">
      <c r="A8" t="s">
        <v>238</v>
      </c>
      <c r="H8" s="29" t="s">
        <v>241</v>
      </c>
      <c r="I8" s="3">
        <v>1</v>
      </c>
      <c r="J8" s="10"/>
      <c r="N8" s="11"/>
    </row>
    <row r="9" spans="1:14" ht="12.75">
      <c r="A9" s="26" t="s">
        <v>214</v>
      </c>
      <c r="B9" s="26" t="s">
        <v>236</v>
      </c>
      <c r="H9" s="29" t="s">
        <v>196</v>
      </c>
      <c r="I9" s="3">
        <v>1</v>
      </c>
      <c r="J9" s="10"/>
      <c r="N9" s="11"/>
    </row>
    <row r="10" spans="1:14" ht="12.75">
      <c r="A10" s="26" t="s">
        <v>215</v>
      </c>
      <c r="H10" s="29" t="s">
        <v>201</v>
      </c>
      <c r="I10" s="3">
        <v>1</v>
      </c>
      <c r="J10" s="10"/>
      <c r="N10" s="11"/>
    </row>
    <row r="11" spans="8:14" ht="12.75">
      <c r="H11" s="29" t="s">
        <v>197</v>
      </c>
      <c r="I11" s="3">
        <v>3</v>
      </c>
      <c r="N11" s="11"/>
    </row>
    <row r="12" spans="1:14" ht="12.75">
      <c r="A12" t="s">
        <v>259</v>
      </c>
      <c r="G12" s="26" t="s">
        <v>199</v>
      </c>
      <c r="H12" s="29" t="s">
        <v>198</v>
      </c>
      <c r="I12" s="3">
        <v>5</v>
      </c>
      <c r="M12" s="11"/>
      <c r="N12" s="11"/>
    </row>
    <row r="13" spans="13:14" ht="12.75">
      <c r="M13" s="11"/>
      <c r="N13" s="11"/>
    </row>
    <row r="14" spans="8:12" ht="12.75">
      <c r="H14" s="2" t="s">
        <v>87</v>
      </c>
      <c r="I14" s="1" t="s">
        <v>222</v>
      </c>
      <c r="L14" s="26"/>
    </row>
    <row r="15" spans="8:12" ht="12.75">
      <c r="H15" s="3"/>
      <c r="I15" s="3"/>
      <c r="J15" t="s">
        <v>122</v>
      </c>
      <c r="L15" t="s">
        <v>75</v>
      </c>
    </row>
    <row r="16" spans="8:9" ht="12.75">
      <c r="H16" s="3" t="s">
        <v>108</v>
      </c>
      <c r="I16" s="3"/>
    </row>
    <row r="17" spans="8:9" ht="12.75">
      <c r="H17" s="3" t="s">
        <v>109</v>
      </c>
      <c r="I17" s="3">
        <v>1</v>
      </c>
    </row>
    <row r="18" spans="1:10" ht="12.75">
      <c r="A18" t="s">
        <v>206</v>
      </c>
      <c r="B18" s="26" t="s">
        <v>233</v>
      </c>
      <c r="C18" s="72"/>
      <c r="H18" s="23" t="s">
        <v>116</v>
      </c>
      <c r="I18" s="24">
        <v>2</v>
      </c>
      <c r="J18" s="19"/>
    </row>
    <row r="19" spans="1:10" ht="12.75">
      <c r="A19" t="s">
        <v>207</v>
      </c>
      <c r="H19" s="29" t="s">
        <v>202</v>
      </c>
      <c r="I19" s="3"/>
      <c r="J19" s="72" t="s">
        <v>203</v>
      </c>
    </row>
    <row r="20" spans="1:9" ht="12.75">
      <c r="A20" t="s">
        <v>208</v>
      </c>
      <c r="H20" s="3" t="s">
        <v>121</v>
      </c>
      <c r="I20" s="3"/>
    </row>
    <row r="21" spans="1:9" ht="12.75">
      <c r="A21" t="s">
        <v>209</v>
      </c>
      <c r="H21" s="3" t="s">
        <v>167</v>
      </c>
      <c r="I21" s="3"/>
    </row>
    <row r="22" spans="8:9" ht="12.75">
      <c r="H22" s="3" t="s">
        <v>75</v>
      </c>
      <c r="I22">
        <f>SUM(I3:I21)</f>
        <v>16</v>
      </c>
    </row>
    <row r="23" ht="12.75">
      <c r="J23" s="26"/>
    </row>
    <row r="24" ht="12.75">
      <c r="M24" s="4"/>
    </row>
    <row r="25" spans="6:8" ht="12.75">
      <c r="F25" s="74" t="s">
        <v>195</v>
      </c>
      <c r="G25" s="75"/>
      <c r="H25" s="2" t="s">
        <v>87</v>
      </c>
    </row>
    <row r="26" spans="8:9" ht="12.75">
      <c r="H26" s="3" t="s">
        <v>107</v>
      </c>
      <c r="I26" s="3">
        <v>5</v>
      </c>
    </row>
    <row r="27" spans="8:9" ht="12.75">
      <c r="H27" s="2" t="s">
        <v>114</v>
      </c>
      <c r="I27" s="1"/>
    </row>
    <row r="28" spans="8:9" ht="12.75">
      <c r="H28" s="3" t="s">
        <v>115</v>
      </c>
      <c r="I28" s="3">
        <v>20</v>
      </c>
    </row>
    <row r="29" spans="8:10" ht="12.75">
      <c r="H29" s="3" t="s">
        <v>258</v>
      </c>
      <c r="I29" s="3">
        <v>1</v>
      </c>
      <c r="J29" s="26" t="s">
        <v>192</v>
      </c>
    </row>
    <row r="30" spans="8:11" ht="12.75">
      <c r="H30" s="23" t="s">
        <v>117</v>
      </c>
      <c r="I30" s="24"/>
      <c r="J30" s="13"/>
      <c r="K30" s="13"/>
    </row>
    <row r="31" spans="8:11" ht="12.75">
      <c r="H31" s="23" t="s">
        <v>118</v>
      </c>
      <c r="I31" s="24"/>
      <c r="J31" s="10"/>
      <c r="K31" s="10"/>
    </row>
    <row r="32" spans="8:11" ht="12.75">
      <c r="H32" s="23" t="s">
        <v>119</v>
      </c>
      <c r="I32" s="24"/>
      <c r="J32" s="13"/>
      <c r="K32" s="13"/>
    </row>
    <row r="33" spans="8:11" ht="12.75">
      <c r="H33" s="23" t="s">
        <v>120</v>
      </c>
      <c r="I33" s="24"/>
      <c r="J33" s="13"/>
      <c r="K33" s="13"/>
    </row>
    <row r="34" spans="8:9" ht="12.75">
      <c r="H34" s="3" t="s">
        <v>112</v>
      </c>
      <c r="I34" s="3"/>
    </row>
    <row r="35" spans="8:9" ht="12.75">
      <c r="H35" s="3" t="s">
        <v>111</v>
      </c>
      <c r="I35" s="3"/>
    </row>
    <row r="36" spans="8:9" ht="12.75">
      <c r="H36" s="3" t="s">
        <v>110</v>
      </c>
      <c r="I36" s="28"/>
    </row>
    <row r="37" spans="8:9" ht="12.75">
      <c r="H37" s="3" t="s">
        <v>123</v>
      </c>
      <c r="I37" s="28"/>
    </row>
    <row r="38" spans="8:9" ht="12.75">
      <c r="H38" s="3" t="s">
        <v>166</v>
      </c>
      <c r="I38" s="28"/>
    </row>
    <row r="39" spans="2:9" ht="12.75">
      <c r="B39" t="s">
        <v>257</v>
      </c>
      <c r="I39" s="26"/>
    </row>
    <row r="40" spans="2:9" ht="12.75">
      <c r="B40" t="s">
        <v>242</v>
      </c>
      <c r="H40" s="3" t="s">
        <v>193</v>
      </c>
      <c r="I40" s="28"/>
    </row>
    <row r="41" spans="2:9" ht="12.75">
      <c r="B41" t="s">
        <v>243</v>
      </c>
      <c r="H41" s="3" t="s">
        <v>194</v>
      </c>
      <c r="I41" s="28"/>
    </row>
    <row r="42" ht="12.75">
      <c r="B42" t="s">
        <v>244</v>
      </c>
    </row>
    <row r="43" ht="12.75">
      <c r="B43" t="s">
        <v>245</v>
      </c>
    </row>
    <row r="44" spans="2:9" ht="12.75">
      <c r="B44" t="s">
        <v>246</v>
      </c>
      <c r="H44" t="s">
        <v>228</v>
      </c>
      <c r="I44">
        <v>8234</v>
      </c>
    </row>
    <row r="45" ht="12.75">
      <c r="B45" t="s">
        <v>247</v>
      </c>
    </row>
    <row r="46" ht="12.75">
      <c r="B46" t="s">
        <v>248</v>
      </c>
    </row>
    <row r="47" ht="12.75">
      <c r="B47" t="s">
        <v>249</v>
      </c>
    </row>
    <row r="48" ht="12.75">
      <c r="B48" t="s">
        <v>250</v>
      </c>
    </row>
    <row r="49" ht="12.75">
      <c r="B49" t="s">
        <v>251</v>
      </c>
    </row>
    <row r="50" ht="12.75">
      <c r="B50" t="s">
        <v>252</v>
      </c>
    </row>
    <row r="51" ht="12.75">
      <c r="B51" t="s">
        <v>253</v>
      </c>
    </row>
    <row r="52" ht="12.75">
      <c r="B52" t="s">
        <v>254</v>
      </c>
    </row>
  </sheetData>
  <sheetProtection/>
  <mergeCells count="3">
    <mergeCell ref="F25:G25"/>
    <mergeCell ref="A1:C1"/>
    <mergeCell ref="D1:E1"/>
  </mergeCells>
  <printOptions/>
  <pageMargins left="0.7" right="0.7" top="0.75" bottom="0.75" header="0.3" footer="0.3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2009-01-30T15:15:33Z</cp:lastPrinted>
  <dcterms:created xsi:type="dcterms:W3CDTF">2006-07-23T12:39:42Z</dcterms:created>
  <dcterms:modified xsi:type="dcterms:W3CDTF">2009-01-30T15:17:08Z</dcterms:modified>
  <cp:category/>
  <cp:version/>
  <cp:contentType/>
  <cp:contentStatus/>
</cp:coreProperties>
</file>