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TS\Saison20132014\"/>
    </mc:Choice>
  </mc:AlternateContent>
  <bookViews>
    <workbookView xWindow="0" yWindow="0" windowWidth="24000" windowHeight="9135" tabRatio="677" activeTab="4"/>
  </bookViews>
  <sheets>
    <sheet name="Calendar" sheetId="1" r:id="rId1"/>
    <sheet name="D1" sheetId="3" r:id="rId2"/>
    <sheet name="%D1" sheetId="8" r:id="rId3"/>
    <sheet name="D2" sheetId="4" r:id="rId4"/>
    <sheet name="%D2" sheetId="9" r:id="rId5"/>
    <sheet name="Men" sheetId="5" r:id="rId6"/>
    <sheet name="Women" sheetId="6" r:id="rId7"/>
    <sheet name="Pairs" sheetId="7" r:id="rId8"/>
    <sheet name="+45" sheetId="12" r:id="rId9"/>
    <sheet name="OCHodc2109" sheetId="10" state="hidden" r:id="rId10"/>
    <sheet name="OCDarc0510" sheetId="11" state="hidden" r:id="rId11"/>
    <sheet name="OCTiti2311" sheetId="15" state="hidden" r:id="rId12"/>
    <sheet name="AncienBarême" sheetId="16" state="hidden" r:id="rId13"/>
    <sheet name="OCDolina2501" sheetId="18" state="hidden" r:id="rId14"/>
    <sheet name="Titularisation" sheetId="14" state="hidden" r:id="rId15"/>
    <sheet name="CCCpard1412" sheetId="17" state="hidden" r:id="rId16"/>
    <sheet name="Participation" sheetId="13" state="hidden" r:id="rId17"/>
  </sheets>
  <calcPr calcId="152511"/>
</workbook>
</file>

<file path=xl/calcChain.xml><?xml version="1.0" encoding="utf-8"?>
<calcChain xmlns="http://schemas.openxmlformats.org/spreadsheetml/2006/main">
  <c r="D52" i="9" l="1"/>
  <c r="E52" i="9"/>
  <c r="F52" i="9"/>
  <c r="G52" i="9"/>
  <c r="H52" i="9"/>
  <c r="I52" i="9" s="1"/>
  <c r="J52" i="9"/>
  <c r="K52" i="9"/>
  <c r="L52" i="9" s="1"/>
  <c r="M52" i="9"/>
  <c r="N52" i="9"/>
  <c r="O52" i="9" s="1"/>
  <c r="P52" i="9"/>
  <c r="Q52" i="9"/>
  <c r="R52" i="9" s="1"/>
  <c r="AC11" i="6" l="1"/>
  <c r="AG11" i="6"/>
  <c r="AC45" i="7"/>
  <c r="AG45" i="7"/>
  <c r="S10" i="3" l="1"/>
  <c r="S11" i="3"/>
  <c r="S12" i="3"/>
  <c r="S13" i="3"/>
  <c r="S14" i="3"/>
  <c r="S15" i="3"/>
  <c r="S16" i="3"/>
  <c r="S17" i="3"/>
  <c r="S18" i="3"/>
  <c r="S19" i="3"/>
  <c r="R18" i="3"/>
  <c r="R19" i="3"/>
  <c r="R11" i="3"/>
  <c r="R12" i="3"/>
  <c r="R13" i="3"/>
  <c r="R14" i="3"/>
  <c r="R15" i="3"/>
  <c r="R16" i="3"/>
  <c r="R17" i="3"/>
  <c r="R10" i="3"/>
  <c r="D63" i="16" l="1"/>
  <c r="D55" i="16"/>
  <c r="D56" i="16"/>
  <c r="D52" i="16"/>
  <c r="D57" i="16"/>
  <c r="D64" i="16"/>
  <c r="D75" i="16"/>
  <c r="D76" i="16"/>
  <c r="D40" i="16"/>
  <c r="D43" i="16"/>
  <c r="D18" i="16"/>
  <c r="D24" i="16"/>
  <c r="D25" i="16"/>
  <c r="D33" i="16"/>
  <c r="D9" i="16"/>
  <c r="D13" i="16"/>
  <c r="D14" i="16"/>
  <c r="D10" i="16"/>
  <c r="D23" i="16"/>
  <c r="D17" i="16"/>
  <c r="D29" i="16"/>
  <c r="D19" i="16"/>
  <c r="D17" i="12" l="1"/>
  <c r="I40" i="7"/>
  <c r="M40" i="7"/>
  <c r="Q40" i="7"/>
  <c r="U40" i="7"/>
  <c r="Y40" i="7"/>
  <c r="I12" i="6"/>
  <c r="M12" i="6"/>
  <c r="Q12" i="6"/>
  <c r="U12" i="6"/>
  <c r="Y12" i="6"/>
  <c r="Y4" i="6" l="1"/>
  <c r="I18" i="7"/>
  <c r="M18" i="7"/>
  <c r="Q18" i="7"/>
  <c r="U18" i="7"/>
  <c r="Y18" i="7"/>
  <c r="AC41" i="7"/>
  <c r="AG41" i="7"/>
  <c r="I24" i="7"/>
  <c r="M24" i="7"/>
  <c r="Q24" i="7"/>
  <c r="U24" i="7"/>
  <c r="Y24" i="7"/>
  <c r="AC42" i="7"/>
  <c r="AG42" i="7"/>
  <c r="I28" i="7"/>
  <c r="M28" i="7"/>
  <c r="Q28" i="7"/>
  <c r="U28" i="7"/>
  <c r="Y28" i="7"/>
  <c r="AC43" i="7"/>
  <c r="AG43" i="7"/>
  <c r="I32" i="7"/>
  <c r="M32" i="7"/>
  <c r="Q32" i="7"/>
  <c r="U32" i="7"/>
  <c r="Y32" i="7"/>
  <c r="AC39" i="7"/>
  <c r="AG39" i="7"/>
  <c r="AC44" i="7"/>
  <c r="AG44" i="7"/>
  <c r="I44" i="7"/>
  <c r="M44" i="7"/>
  <c r="Q44" i="7"/>
  <c r="U44" i="7"/>
  <c r="Y44" i="7"/>
  <c r="AC40" i="7"/>
  <c r="AG40" i="7"/>
  <c r="I47" i="7"/>
  <c r="M47" i="7"/>
  <c r="Q47" i="7"/>
  <c r="U47" i="7"/>
  <c r="Y47" i="7"/>
  <c r="AC47" i="7"/>
  <c r="AG47" i="7"/>
  <c r="J26" i="5"/>
  <c r="N26" i="5"/>
  <c r="R26" i="5"/>
  <c r="V26" i="5"/>
  <c r="Z26" i="5"/>
  <c r="AD41" i="5"/>
  <c r="AH41" i="5"/>
  <c r="J44" i="5"/>
  <c r="N44" i="5"/>
  <c r="R44" i="5"/>
  <c r="V44" i="5"/>
  <c r="Z44" i="5"/>
  <c r="AD61" i="5"/>
  <c r="AH61" i="5"/>
  <c r="J57" i="5"/>
  <c r="N57" i="5"/>
  <c r="R57" i="5"/>
  <c r="V57" i="5"/>
  <c r="Z57" i="5"/>
  <c r="G28" i="18"/>
  <c r="G35" i="18"/>
  <c r="G34" i="18"/>
  <c r="G33" i="18"/>
  <c r="G32" i="18"/>
  <c r="G36" i="18"/>
  <c r="G31" i="18"/>
  <c r="G38" i="18"/>
  <c r="G37" i="18"/>
  <c r="N29" i="18"/>
  <c r="G30" i="18"/>
  <c r="N28" i="18"/>
  <c r="G27" i="18"/>
  <c r="N27" i="18"/>
  <c r="G26" i="18"/>
  <c r="N26" i="18"/>
  <c r="G29" i="18"/>
  <c r="N25" i="18"/>
  <c r="G24" i="18"/>
  <c r="N24" i="18"/>
  <c r="G23" i="18"/>
  <c r="N23" i="18"/>
  <c r="G20" i="18"/>
  <c r="N22" i="18"/>
  <c r="G19" i="18"/>
  <c r="N21" i="18"/>
  <c r="G22" i="18"/>
  <c r="N20" i="18"/>
  <c r="G25" i="18"/>
  <c r="N19" i="18"/>
  <c r="G18" i="18"/>
  <c r="N18" i="18"/>
  <c r="G21" i="18"/>
  <c r="N17" i="18"/>
  <c r="G15" i="18"/>
  <c r="N16" i="18"/>
  <c r="G13" i="18"/>
  <c r="N15" i="18"/>
  <c r="G16" i="18"/>
  <c r="N14" i="18"/>
  <c r="G17" i="18"/>
  <c r="N13" i="18"/>
  <c r="G12" i="18"/>
  <c r="N12" i="18"/>
  <c r="G11" i="18"/>
  <c r="N11" i="18"/>
  <c r="G10" i="18"/>
  <c r="N10" i="18"/>
  <c r="G14" i="18"/>
  <c r="N9" i="18"/>
  <c r="G9" i="18"/>
  <c r="N8" i="18"/>
  <c r="G7" i="18"/>
  <c r="N7" i="18"/>
  <c r="G8" i="18"/>
  <c r="N6" i="18"/>
  <c r="G6" i="18"/>
  <c r="N5" i="18"/>
  <c r="G4" i="18"/>
  <c r="N4" i="18"/>
  <c r="G5" i="18"/>
  <c r="U3" i="18"/>
  <c r="N3" i="18"/>
  <c r="G3" i="18"/>
  <c r="U2" i="18"/>
  <c r="N2" i="18"/>
  <c r="G2" i="18"/>
  <c r="E40" i="7" l="1"/>
  <c r="E47" i="7"/>
  <c r="E44" i="7"/>
  <c r="C10" i="4"/>
  <c r="G30" i="8" l="1"/>
  <c r="H30" i="8"/>
  <c r="J30" i="8"/>
  <c r="K30" i="8"/>
  <c r="M30" i="8"/>
  <c r="N30" i="8"/>
  <c r="P30" i="8"/>
  <c r="Q30" i="8"/>
  <c r="O30" i="8" l="1"/>
  <c r="F30" i="8" s="1"/>
  <c r="I30" i="8"/>
  <c r="E30" i="8" s="1"/>
  <c r="L30" i="8"/>
  <c r="D30" i="8"/>
  <c r="R30" i="8"/>
  <c r="AG33" i="7"/>
  <c r="AG34" i="7"/>
  <c r="AG36" i="7"/>
  <c r="AG35" i="7"/>
  <c r="AG37" i="7"/>
  <c r="AG38" i="7"/>
  <c r="AG46" i="7"/>
  <c r="AC33" i="7"/>
  <c r="AC34" i="7"/>
  <c r="AC36" i="7"/>
  <c r="AC35" i="7"/>
  <c r="AC37" i="7"/>
  <c r="AC38" i="7"/>
  <c r="AC46" i="7"/>
  <c r="Y37" i="7"/>
  <c r="Y38" i="7"/>
  <c r="Y41" i="7"/>
  <c r="Y42" i="7"/>
  <c r="Y43" i="7"/>
  <c r="Y39" i="7"/>
  <c r="Y45" i="7"/>
  <c r="Y46" i="7"/>
  <c r="U5" i="17" l="1"/>
  <c r="U4" i="17"/>
  <c r="U3" i="17"/>
  <c r="U2" i="17"/>
  <c r="N3" i="17"/>
  <c r="N4" i="17"/>
  <c r="N5" i="17"/>
  <c r="N6" i="17"/>
  <c r="N9" i="17"/>
  <c r="N7" i="17"/>
  <c r="N8" i="17"/>
  <c r="N13" i="17"/>
  <c r="N14" i="17"/>
  <c r="N15" i="17"/>
  <c r="N16" i="17"/>
  <c r="N10" i="17"/>
  <c r="N12" i="17"/>
  <c r="N17" i="17"/>
  <c r="N11" i="17"/>
  <c r="N2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2" i="17"/>
  <c r="J27" i="5" l="1"/>
  <c r="N27" i="5"/>
  <c r="R27" i="5"/>
  <c r="V27" i="5"/>
  <c r="Z38" i="5"/>
  <c r="AD36" i="5"/>
  <c r="AH36" i="5"/>
  <c r="J48" i="5"/>
  <c r="N48" i="5"/>
  <c r="R48" i="5"/>
  <c r="V48" i="5"/>
  <c r="Z39" i="5"/>
  <c r="AD37" i="5"/>
  <c r="AH37" i="5"/>
  <c r="I35" i="7"/>
  <c r="M35" i="7"/>
  <c r="Q35" i="7"/>
  <c r="U35" i="7"/>
  <c r="I30" i="7"/>
  <c r="M30" i="7"/>
  <c r="Q30" i="7"/>
  <c r="U30" i="7"/>
  <c r="I19" i="7"/>
  <c r="M19" i="7"/>
  <c r="Q19" i="7"/>
  <c r="U19" i="7"/>
  <c r="I15" i="7"/>
  <c r="M15" i="7"/>
  <c r="Q15" i="7"/>
  <c r="U15" i="7"/>
  <c r="I34" i="7"/>
  <c r="M34" i="7"/>
  <c r="Q34" i="7"/>
  <c r="U34" i="7"/>
  <c r="I36" i="7"/>
  <c r="M36" i="7"/>
  <c r="Q36" i="7"/>
  <c r="U36" i="7"/>
  <c r="I11" i="7"/>
  <c r="M11" i="7"/>
  <c r="Q11" i="7"/>
  <c r="U11" i="7"/>
  <c r="I31" i="7"/>
  <c r="M31" i="7"/>
  <c r="Q31" i="7"/>
  <c r="U31" i="7"/>
  <c r="G43" i="8" l="1"/>
  <c r="H43" i="8"/>
  <c r="J43" i="8"/>
  <c r="K43" i="8"/>
  <c r="M43" i="8"/>
  <c r="N43" i="8"/>
  <c r="P43" i="8"/>
  <c r="Q43" i="8"/>
  <c r="O43" i="8" l="1"/>
  <c r="I43" i="8"/>
  <c r="E43" i="8" s="1"/>
  <c r="D43" i="8"/>
  <c r="R43" i="8"/>
  <c r="F43" i="8"/>
  <c r="L43" i="8"/>
  <c r="C4" i="4"/>
  <c r="C3" i="4"/>
  <c r="C9" i="4"/>
  <c r="C6" i="4"/>
  <c r="C7" i="4"/>
  <c r="C8" i="4"/>
  <c r="C5" i="4"/>
  <c r="J13" i="5" l="1"/>
  <c r="N13" i="5"/>
  <c r="R13" i="5"/>
  <c r="V13" i="5"/>
  <c r="Z17" i="5"/>
  <c r="AD21" i="5"/>
  <c r="AH21" i="5"/>
  <c r="U10" i="6"/>
  <c r="Y10" i="6"/>
  <c r="AC10" i="6"/>
  <c r="AG10" i="6"/>
  <c r="G50" i="9" l="1"/>
  <c r="H50" i="9"/>
  <c r="J50" i="9"/>
  <c r="K50" i="9"/>
  <c r="M50" i="9"/>
  <c r="N50" i="9"/>
  <c r="P49" i="9"/>
  <c r="Q49" i="9"/>
  <c r="D50" i="9" l="1"/>
  <c r="L50" i="9"/>
  <c r="R49" i="9"/>
  <c r="I50" i="9"/>
  <c r="O50" i="9"/>
  <c r="F50" i="9" s="1"/>
  <c r="E50" i="9"/>
  <c r="J55" i="5"/>
  <c r="N55" i="5"/>
  <c r="R55" i="5"/>
  <c r="V55" i="5"/>
  <c r="Z54" i="5"/>
  <c r="AD53" i="5"/>
  <c r="AH53" i="5"/>
  <c r="J56" i="5"/>
  <c r="N56" i="5"/>
  <c r="R56" i="5"/>
  <c r="V56" i="5"/>
  <c r="Z55" i="5"/>
  <c r="AD54" i="5"/>
  <c r="AH54" i="5"/>
  <c r="J17" i="5"/>
  <c r="N17" i="5"/>
  <c r="R17" i="5"/>
  <c r="V17" i="5"/>
  <c r="Z45" i="5"/>
  <c r="AD43" i="5"/>
  <c r="AH43" i="5"/>
  <c r="J40" i="5"/>
  <c r="N40" i="5"/>
  <c r="R40" i="5"/>
  <c r="V40" i="5"/>
  <c r="Z49" i="5"/>
  <c r="AD46" i="5"/>
  <c r="AH46" i="5"/>
  <c r="J53" i="5"/>
  <c r="N53" i="5"/>
  <c r="R53" i="5"/>
  <c r="V53" i="5"/>
  <c r="Z52" i="5"/>
  <c r="AD50" i="5"/>
  <c r="AH50" i="5"/>
  <c r="J47" i="5"/>
  <c r="N47" i="5"/>
  <c r="R47" i="5"/>
  <c r="V47" i="5"/>
  <c r="Z53" i="5"/>
  <c r="AD51" i="5"/>
  <c r="AH51" i="5"/>
  <c r="AD60" i="5"/>
  <c r="AH60" i="5"/>
  <c r="J32" i="5"/>
  <c r="N32" i="5"/>
  <c r="R32" i="5"/>
  <c r="V32" i="5"/>
  <c r="Z25" i="5"/>
  <c r="AD20" i="5"/>
  <c r="AH20" i="5"/>
  <c r="J42" i="5"/>
  <c r="N42" i="5"/>
  <c r="R42" i="5"/>
  <c r="V42" i="5"/>
  <c r="Z37" i="5"/>
  <c r="AD34" i="5"/>
  <c r="AH34" i="5"/>
  <c r="J7" i="5"/>
  <c r="N7" i="5"/>
  <c r="R7" i="5"/>
  <c r="V7" i="5"/>
  <c r="Z33" i="5"/>
  <c r="AD30" i="5"/>
  <c r="AH30" i="5"/>
  <c r="R11" i="5"/>
  <c r="V11" i="5"/>
  <c r="Z7" i="5"/>
  <c r="AD8" i="5"/>
  <c r="AH8" i="5"/>
  <c r="R24" i="5"/>
  <c r="V24" i="5"/>
  <c r="Z16" i="5"/>
  <c r="AD14" i="5"/>
  <c r="AH14" i="5"/>
  <c r="F53" i="5" l="1"/>
  <c r="Q6" i="7"/>
  <c r="I10" i="6"/>
  <c r="M10" i="6"/>
  <c r="Q10" i="6"/>
  <c r="U7" i="6"/>
  <c r="Y9" i="6"/>
  <c r="AC9" i="6"/>
  <c r="AG9" i="6"/>
  <c r="N24" i="15"/>
  <c r="N25" i="15"/>
  <c r="N26" i="15"/>
  <c r="N27" i="15"/>
  <c r="N28" i="15"/>
  <c r="N29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N2" i="15"/>
  <c r="U7" i="15"/>
  <c r="U6" i="15"/>
  <c r="U5" i="15"/>
  <c r="U4" i="15"/>
  <c r="U3" i="15"/>
  <c r="U2" i="15"/>
  <c r="G3" i="15"/>
  <c r="G4" i="15"/>
  <c r="G5" i="15"/>
  <c r="G6" i="15"/>
  <c r="G8" i="15"/>
  <c r="G9" i="15"/>
  <c r="G7" i="15"/>
  <c r="G12" i="15"/>
  <c r="G13" i="15"/>
  <c r="G11" i="15"/>
  <c r="G14" i="15"/>
  <c r="G10" i="15"/>
  <c r="G16" i="15"/>
  <c r="G15" i="15"/>
  <c r="G17" i="15"/>
  <c r="G24" i="15"/>
  <c r="G21" i="15"/>
  <c r="G18" i="15"/>
  <c r="G22" i="15"/>
  <c r="G19" i="15"/>
  <c r="G25" i="15"/>
  <c r="G23" i="15"/>
  <c r="G20" i="15"/>
  <c r="G26" i="15"/>
  <c r="G43" i="15"/>
  <c r="G35" i="15"/>
  <c r="G29" i="15"/>
  <c r="G27" i="15"/>
  <c r="G44" i="15"/>
  <c r="G32" i="15"/>
  <c r="G47" i="15"/>
  <c r="G45" i="15"/>
  <c r="G36" i="15"/>
  <c r="G42" i="15"/>
  <c r="G37" i="15"/>
  <c r="G31" i="15"/>
  <c r="G28" i="15"/>
  <c r="G38" i="15"/>
  <c r="G39" i="15"/>
  <c r="G48" i="15"/>
  <c r="G46" i="15"/>
  <c r="G30" i="15"/>
  <c r="G40" i="15"/>
  <c r="G33" i="15"/>
  <c r="G41" i="15"/>
  <c r="G34" i="15"/>
  <c r="G2" i="15"/>
  <c r="E10" i="6" l="1"/>
  <c r="G33" i="8"/>
  <c r="H33" i="8"/>
  <c r="J33" i="8"/>
  <c r="K33" i="8"/>
  <c r="M33" i="8"/>
  <c r="N33" i="8"/>
  <c r="P33" i="8"/>
  <c r="Q33" i="8"/>
  <c r="G36" i="8"/>
  <c r="H36" i="8"/>
  <c r="J36" i="8"/>
  <c r="K36" i="8"/>
  <c r="M36" i="8"/>
  <c r="N36" i="8"/>
  <c r="P36" i="8"/>
  <c r="Q36" i="8"/>
  <c r="R33" i="8" l="1"/>
  <c r="L33" i="8"/>
  <c r="I33" i="8"/>
  <c r="R36" i="8"/>
  <c r="L36" i="8"/>
  <c r="O33" i="8"/>
  <c r="F33" i="8" s="1"/>
  <c r="E33" i="8"/>
  <c r="D33" i="8"/>
  <c r="I36" i="8"/>
  <c r="E36" i="8" s="1"/>
  <c r="O36" i="8"/>
  <c r="F36" i="8" s="1"/>
  <c r="D36" i="8"/>
  <c r="G43" i="9"/>
  <c r="H43" i="9"/>
  <c r="J43" i="9"/>
  <c r="K43" i="9"/>
  <c r="M43" i="9"/>
  <c r="N43" i="9"/>
  <c r="P39" i="9"/>
  <c r="Q39" i="9"/>
  <c r="G6" i="9"/>
  <c r="H6" i="9"/>
  <c r="J6" i="9"/>
  <c r="K6" i="9"/>
  <c r="M6" i="9"/>
  <c r="N6" i="9"/>
  <c r="P6" i="9"/>
  <c r="Q6" i="9"/>
  <c r="G6" i="8"/>
  <c r="H6" i="8"/>
  <c r="J6" i="8"/>
  <c r="K6" i="8"/>
  <c r="M6" i="8"/>
  <c r="N6" i="8"/>
  <c r="P6" i="8"/>
  <c r="Q6" i="8"/>
  <c r="D43" i="9" l="1"/>
  <c r="D6" i="9"/>
  <c r="D6" i="8"/>
  <c r="R6" i="9"/>
  <c r="R39" i="9"/>
  <c r="O43" i="9"/>
  <c r="F43" i="9" s="1"/>
  <c r="L6" i="9"/>
  <c r="L43" i="9"/>
  <c r="I43" i="9"/>
  <c r="E43" i="9" s="1"/>
  <c r="O6" i="9"/>
  <c r="F6" i="9" s="1"/>
  <c r="I6" i="9"/>
  <c r="E6" i="9" s="1"/>
  <c r="R6" i="8"/>
  <c r="O6" i="8"/>
  <c r="F6" i="8" s="1"/>
  <c r="L6" i="8"/>
  <c r="I6" i="8"/>
  <c r="E6" i="8" s="1"/>
  <c r="G41" i="8"/>
  <c r="H41" i="8"/>
  <c r="J41" i="8"/>
  <c r="K41" i="8"/>
  <c r="M41" i="8"/>
  <c r="N41" i="8"/>
  <c r="P41" i="8"/>
  <c r="Q41" i="8"/>
  <c r="I41" i="8" l="1"/>
  <c r="E41" i="8" s="1"/>
  <c r="D41" i="8"/>
  <c r="O41" i="8"/>
  <c r="F41" i="8" s="1"/>
  <c r="L41" i="8"/>
  <c r="R41" i="8"/>
  <c r="G34" i="9"/>
  <c r="H34" i="9"/>
  <c r="J34" i="9"/>
  <c r="K34" i="9"/>
  <c r="M34" i="9"/>
  <c r="N34" i="9"/>
  <c r="P31" i="9"/>
  <c r="Q31" i="9"/>
  <c r="G60" i="9"/>
  <c r="H60" i="9"/>
  <c r="J60" i="9"/>
  <c r="K60" i="9"/>
  <c r="M60" i="9"/>
  <c r="N60" i="9"/>
  <c r="P60" i="9"/>
  <c r="Q60" i="9"/>
  <c r="G57" i="9"/>
  <c r="H57" i="9"/>
  <c r="J57" i="9"/>
  <c r="K57" i="9"/>
  <c r="M57" i="9"/>
  <c r="N57" i="9"/>
  <c r="P57" i="9"/>
  <c r="Q57" i="9"/>
  <c r="G4" i="9"/>
  <c r="H4" i="9"/>
  <c r="J4" i="9"/>
  <c r="K4" i="9"/>
  <c r="M4" i="9"/>
  <c r="N4" i="9"/>
  <c r="P4" i="9"/>
  <c r="Q4" i="9"/>
  <c r="G19" i="9"/>
  <c r="H19" i="9"/>
  <c r="J19" i="9"/>
  <c r="K19" i="9"/>
  <c r="M19" i="9"/>
  <c r="N19" i="9"/>
  <c r="P19" i="9"/>
  <c r="Q19" i="9"/>
  <c r="D19" i="9" l="1"/>
  <c r="D4" i="9"/>
  <c r="D57" i="9"/>
  <c r="D60" i="9"/>
  <c r="D34" i="9"/>
  <c r="L4" i="9"/>
  <c r="L19" i="9"/>
  <c r="R4" i="9"/>
  <c r="O4" i="9"/>
  <c r="F4" i="9" s="1"/>
  <c r="I34" i="9"/>
  <c r="E34" i="9" s="1"/>
  <c r="R19" i="9"/>
  <c r="O19" i="9"/>
  <c r="F19" i="9" s="1"/>
  <c r="I60" i="9"/>
  <c r="E60" i="9" s="1"/>
  <c r="R31" i="9"/>
  <c r="O34" i="9"/>
  <c r="F34" i="9" s="1"/>
  <c r="L34" i="9"/>
  <c r="R57" i="9"/>
  <c r="L57" i="9"/>
  <c r="R60" i="9"/>
  <c r="L60" i="9"/>
  <c r="O57" i="9"/>
  <c r="F57" i="9" s="1"/>
  <c r="I57" i="9"/>
  <c r="E57" i="9" s="1"/>
  <c r="O60" i="9"/>
  <c r="F60" i="9" s="1"/>
  <c r="I19" i="9"/>
  <c r="E19" i="9" s="1"/>
  <c r="I4" i="9"/>
  <c r="E4" i="9" s="1"/>
  <c r="G29" i="9"/>
  <c r="H29" i="9"/>
  <c r="J29" i="9"/>
  <c r="K29" i="9"/>
  <c r="M29" i="9"/>
  <c r="N29" i="9"/>
  <c r="P36" i="9"/>
  <c r="Q36" i="9"/>
  <c r="D29" i="9" l="1"/>
  <c r="L29" i="9"/>
  <c r="R36" i="9"/>
  <c r="I29" i="9"/>
  <c r="O29" i="9"/>
  <c r="F29" i="9" s="1"/>
  <c r="E29" i="9"/>
  <c r="G48" i="9"/>
  <c r="H48" i="9"/>
  <c r="J48" i="9"/>
  <c r="K48" i="9"/>
  <c r="M48" i="9"/>
  <c r="N48" i="9"/>
  <c r="P51" i="9"/>
  <c r="Q51" i="9"/>
  <c r="D48" i="9" l="1"/>
  <c r="R51" i="9"/>
  <c r="O48" i="9"/>
  <c r="F48" i="9" s="1"/>
  <c r="L48" i="9"/>
  <c r="I48" i="9"/>
  <c r="E48" i="9" s="1"/>
  <c r="D51" i="16"/>
  <c r="D59" i="16"/>
  <c r="D58" i="16"/>
  <c r="D71" i="16"/>
  <c r="D74" i="16"/>
  <c r="D70" i="16"/>
  <c r="D69" i="16"/>
  <c r="D67" i="16"/>
  <c r="D73" i="16"/>
  <c r="D46" i="16"/>
  <c r="D47" i="16"/>
  <c r="D48" i="16"/>
  <c r="D53" i="16"/>
  <c r="D62" i="16"/>
  <c r="D61" i="16"/>
  <c r="D72" i="16"/>
  <c r="D49" i="16"/>
  <c r="D60" i="16"/>
  <c r="D68" i="16"/>
  <c r="D66" i="16"/>
  <c r="D54" i="16"/>
  <c r="D65" i="16"/>
  <c r="D50" i="16"/>
  <c r="D41" i="16"/>
  <c r="D39" i="16"/>
  <c r="D42" i="16"/>
  <c r="D38" i="16"/>
  <c r="D37" i="16"/>
  <c r="D6" i="16"/>
  <c r="D26" i="16"/>
  <c r="D31" i="16"/>
  <c r="D32" i="16"/>
  <c r="D30" i="16"/>
  <c r="D3" i="16"/>
  <c r="D7" i="16"/>
  <c r="D5" i="16"/>
  <c r="D28" i="16"/>
  <c r="D4" i="16"/>
  <c r="D21" i="16"/>
  <c r="D27" i="16"/>
  <c r="D34" i="16"/>
  <c r="D11" i="16"/>
  <c r="D12" i="16"/>
  <c r="D8" i="16"/>
  <c r="D16" i="16"/>
  <c r="D20" i="16"/>
  <c r="D15" i="16"/>
  <c r="D22" i="16"/>
  <c r="G39" i="8" l="1"/>
  <c r="H39" i="8"/>
  <c r="J39" i="8"/>
  <c r="K39" i="8"/>
  <c r="M39" i="8"/>
  <c r="N39" i="8"/>
  <c r="P39" i="8"/>
  <c r="Q39" i="8"/>
  <c r="D39" i="8" l="1"/>
  <c r="R39" i="8"/>
  <c r="L39" i="8"/>
  <c r="O39" i="8"/>
  <c r="F39" i="8" s="1"/>
  <c r="I39" i="8"/>
  <c r="E39" i="8" s="1"/>
  <c r="G9" i="8"/>
  <c r="H9" i="8"/>
  <c r="J9" i="8"/>
  <c r="K9" i="8"/>
  <c r="M9" i="8"/>
  <c r="N9" i="8"/>
  <c r="P9" i="8"/>
  <c r="Q9" i="8"/>
  <c r="G40" i="8"/>
  <c r="H40" i="8"/>
  <c r="J40" i="8"/>
  <c r="K40" i="8"/>
  <c r="M40" i="8"/>
  <c r="N40" i="8"/>
  <c r="P40" i="8"/>
  <c r="Q40" i="8"/>
  <c r="D40" i="8" l="1"/>
  <c r="D9" i="8"/>
  <c r="I9" i="8"/>
  <c r="E9" i="8" s="1"/>
  <c r="O40" i="8"/>
  <c r="I40" i="8"/>
  <c r="E40" i="8" s="1"/>
  <c r="L40" i="8"/>
  <c r="L9" i="8"/>
  <c r="O9" i="8"/>
  <c r="R40" i="8"/>
  <c r="F40" i="8"/>
  <c r="R9" i="8"/>
  <c r="F9" i="8"/>
  <c r="G31" i="11"/>
  <c r="O11" i="13"/>
  <c r="O12" i="13" s="1"/>
  <c r="M11" i="13"/>
  <c r="M12" i="13" s="1"/>
  <c r="K11" i="13"/>
  <c r="K12" i="13" s="1"/>
  <c r="I11" i="13"/>
  <c r="I12" i="13" s="1"/>
  <c r="G11" i="13"/>
  <c r="G12" i="13" s="1"/>
  <c r="E11" i="13"/>
  <c r="E12" i="13" s="1"/>
  <c r="C11" i="13"/>
  <c r="C12" i="13" s="1"/>
  <c r="B11" i="13"/>
  <c r="N8" i="13"/>
  <c r="L8" i="13"/>
  <c r="J8" i="13"/>
  <c r="H8" i="13"/>
  <c r="F8" i="13"/>
  <c r="D8" i="13"/>
  <c r="N7" i="13"/>
  <c r="L7" i="13"/>
  <c r="J7" i="13"/>
  <c r="H7" i="13"/>
  <c r="F7" i="13"/>
  <c r="D7" i="13"/>
  <c r="N6" i="13"/>
  <c r="L6" i="13"/>
  <c r="J6" i="13"/>
  <c r="H6" i="13"/>
  <c r="F6" i="13"/>
  <c r="D6" i="13"/>
  <c r="N5" i="13"/>
  <c r="L5" i="13"/>
  <c r="J5" i="13"/>
  <c r="H5" i="13"/>
  <c r="F5" i="13"/>
  <c r="D5" i="13"/>
  <c r="N4" i="13"/>
  <c r="L4" i="13"/>
  <c r="J4" i="13"/>
  <c r="H4" i="13"/>
  <c r="F4" i="13"/>
  <c r="D4" i="13"/>
  <c r="N3" i="13"/>
  <c r="L3" i="13"/>
  <c r="J3" i="13"/>
  <c r="H3" i="13"/>
  <c r="F3" i="13"/>
  <c r="D3" i="13"/>
  <c r="N2" i="13"/>
  <c r="L2" i="13"/>
  <c r="J2" i="13"/>
  <c r="H2" i="13"/>
  <c r="F2" i="13"/>
  <c r="D2" i="13"/>
  <c r="P2" i="13" l="1"/>
  <c r="P3" i="13"/>
  <c r="P4" i="13"/>
  <c r="P5" i="13"/>
  <c r="P6" i="13"/>
  <c r="P7" i="13"/>
  <c r="P8" i="13"/>
  <c r="P11" i="13"/>
  <c r="J51" i="5" l="1"/>
  <c r="N51" i="5"/>
  <c r="D4" i="12"/>
  <c r="D11" i="12" l="1"/>
  <c r="D19" i="12"/>
  <c r="D15" i="12"/>
  <c r="D5" i="12"/>
  <c r="D20" i="12"/>
  <c r="D8" i="12"/>
  <c r="D7" i="12"/>
  <c r="D14" i="12"/>
  <c r="D21" i="12"/>
  <c r="D12" i="12"/>
  <c r="D23" i="12"/>
  <c r="D9" i="12"/>
  <c r="D6" i="12"/>
  <c r="D18" i="12"/>
  <c r="D2" i="12"/>
  <c r="D16" i="12"/>
  <c r="D24" i="12"/>
  <c r="D3" i="12"/>
  <c r="D13" i="12"/>
  <c r="D22" i="12"/>
  <c r="D10" i="12"/>
  <c r="N25" i="10" l="1"/>
  <c r="U6" i="11"/>
  <c r="U5" i="11"/>
  <c r="U4" i="11"/>
  <c r="U3" i="11"/>
  <c r="U2" i="11"/>
  <c r="U8" i="10"/>
  <c r="U7" i="10"/>
  <c r="U6" i="10"/>
  <c r="U5" i="10"/>
  <c r="U4" i="10"/>
  <c r="U3" i="10"/>
  <c r="U2" i="10"/>
  <c r="N20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9" i="11"/>
  <c r="N18" i="11"/>
  <c r="N4" i="11"/>
  <c r="N3" i="11"/>
  <c r="N2" i="11"/>
  <c r="N27" i="10"/>
  <c r="N18" i="10"/>
  <c r="N19" i="10"/>
  <c r="N20" i="10"/>
  <c r="N21" i="10"/>
  <c r="N22" i="10"/>
  <c r="N23" i="10"/>
  <c r="N24" i="10"/>
  <c r="N26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5" i="10"/>
  <c r="N4" i="10"/>
  <c r="N3" i="10"/>
  <c r="N2" i="10"/>
  <c r="G27" i="11" l="1"/>
  <c r="G29" i="11"/>
  <c r="G26" i="11"/>
  <c r="G28" i="11"/>
  <c r="G32" i="11"/>
  <c r="G30" i="11"/>
  <c r="G25" i="11"/>
  <c r="G24" i="11"/>
  <c r="G23" i="11"/>
  <c r="G20" i="11"/>
  <c r="G19" i="11"/>
  <c r="G22" i="11"/>
  <c r="G18" i="11"/>
  <c r="G21" i="11"/>
  <c r="G17" i="11"/>
  <c r="G12" i="11"/>
  <c r="G16" i="11"/>
  <c r="G14" i="11"/>
  <c r="G13" i="11"/>
  <c r="G11" i="11"/>
  <c r="G10" i="11"/>
  <c r="G7" i="11"/>
  <c r="G15" i="11"/>
  <c r="G6" i="11"/>
  <c r="G9" i="11"/>
  <c r="G8" i="11"/>
  <c r="G5" i="11"/>
  <c r="G4" i="11"/>
  <c r="G3" i="11"/>
  <c r="G2" i="11"/>
  <c r="G47" i="10"/>
  <c r="G46" i="10"/>
  <c r="G28" i="10"/>
  <c r="G41" i="10"/>
  <c r="G40" i="10"/>
  <c r="G39" i="10"/>
  <c r="G38" i="10"/>
  <c r="G43" i="10"/>
  <c r="G37" i="10"/>
  <c r="G42" i="10"/>
  <c r="G36" i="10"/>
  <c r="G35" i="10"/>
  <c r="G34" i="10"/>
  <c r="G33" i="10"/>
  <c r="G45" i="10"/>
  <c r="G30" i="10"/>
  <c r="G44" i="10"/>
  <c r="G27" i="10"/>
  <c r="G26" i="10"/>
  <c r="G25" i="10"/>
  <c r="G32" i="10"/>
  <c r="G31" i="10"/>
  <c r="G29" i="10"/>
  <c r="G21" i="10"/>
  <c r="G20" i="10"/>
  <c r="G24" i="10"/>
  <c r="G18" i="10"/>
  <c r="G19" i="10"/>
  <c r="G23" i="10"/>
  <c r="G22" i="10"/>
  <c r="G14" i="10"/>
  <c r="G17" i="10"/>
  <c r="G10" i="10"/>
  <c r="G12" i="10"/>
  <c r="G11" i="10"/>
  <c r="G15" i="10"/>
  <c r="G16" i="10"/>
  <c r="G13" i="10"/>
  <c r="G6" i="10"/>
  <c r="G9" i="10"/>
  <c r="G8" i="10"/>
  <c r="G7" i="10"/>
  <c r="G5" i="10"/>
  <c r="G4" i="10"/>
  <c r="G3" i="10"/>
  <c r="G2" i="10"/>
  <c r="I12" i="7" l="1"/>
  <c r="M12" i="7"/>
  <c r="Q12" i="7"/>
  <c r="U12" i="7"/>
  <c r="Y9" i="7"/>
  <c r="AC10" i="7"/>
  <c r="AG10" i="7"/>
  <c r="I37" i="7"/>
  <c r="M37" i="7"/>
  <c r="Q17" i="7"/>
  <c r="U17" i="7"/>
  <c r="Y13" i="7"/>
  <c r="AC12" i="7"/>
  <c r="AG12" i="7"/>
  <c r="I41" i="7"/>
  <c r="M41" i="7"/>
  <c r="Q41" i="7"/>
  <c r="U41" i="7"/>
  <c r="Y30" i="7"/>
  <c r="AC27" i="7"/>
  <c r="AG27" i="7"/>
  <c r="I42" i="7"/>
  <c r="M42" i="7"/>
  <c r="Q42" i="7"/>
  <c r="U42" i="7"/>
  <c r="Y31" i="7"/>
  <c r="AC29" i="7"/>
  <c r="AG29" i="7"/>
  <c r="I43" i="7"/>
  <c r="M43" i="7"/>
  <c r="Q43" i="7"/>
  <c r="U43" i="7"/>
  <c r="Y33" i="7"/>
  <c r="AC28" i="7"/>
  <c r="AG28" i="7"/>
  <c r="I39" i="7"/>
  <c r="M39" i="7"/>
  <c r="Q39" i="7"/>
  <c r="U39" i="7"/>
  <c r="Y34" i="7"/>
  <c r="AC30" i="7"/>
  <c r="AG30" i="7"/>
  <c r="I7" i="6"/>
  <c r="M7" i="6"/>
  <c r="Q7" i="6"/>
  <c r="U6" i="6"/>
  <c r="Y7" i="6"/>
  <c r="AC6" i="6"/>
  <c r="AG6" i="6"/>
  <c r="J30" i="5"/>
  <c r="N30" i="5"/>
  <c r="R30" i="5"/>
  <c r="V30" i="5"/>
  <c r="Z36" i="5"/>
  <c r="AD35" i="5"/>
  <c r="AH35" i="5"/>
  <c r="R54" i="5"/>
  <c r="V54" i="5"/>
  <c r="Z47" i="5"/>
  <c r="AD52" i="5"/>
  <c r="AH52" i="5"/>
  <c r="R43" i="5"/>
  <c r="V43" i="5"/>
  <c r="Z41" i="5"/>
  <c r="AD38" i="5"/>
  <c r="AH38" i="5"/>
  <c r="R61" i="5"/>
  <c r="V61" i="5"/>
  <c r="Z61" i="5"/>
  <c r="AD59" i="5"/>
  <c r="AH59" i="5"/>
  <c r="R52" i="5"/>
  <c r="V52" i="5"/>
  <c r="Z51" i="5"/>
  <c r="AD49" i="5"/>
  <c r="AH49" i="5"/>
  <c r="J45" i="5"/>
  <c r="N45" i="5"/>
  <c r="R19" i="5"/>
  <c r="V19" i="5"/>
  <c r="Z46" i="5"/>
  <c r="AD44" i="5"/>
  <c r="AH44" i="5"/>
  <c r="J31" i="5"/>
  <c r="E28" i="7" l="1"/>
  <c r="F44" i="5"/>
  <c r="E39" i="7"/>
  <c r="E42" i="7"/>
  <c r="E43" i="7"/>
  <c r="E41" i="7"/>
  <c r="E30" i="7"/>
  <c r="E34" i="7"/>
  <c r="D3" i="4"/>
  <c r="J3" i="4"/>
  <c r="D9" i="4"/>
  <c r="J9" i="4"/>
  <c r="J6" i="4"/>
  <c r="D6" i="4"/>
  <c r="J5" i="4"/>
  <c r="D5" i="4"/>
  <c r="J10" i="4"/>
  <c r="D10" i="4"/>
  <c r="J8" i="4"/>
  <c r="D8" i="4"/>
  <c r="J7" i="4"/>
  <c r="D7" i="4"/>
  <c r="J4" i="4"/>
  <c r="D4" i="4"/>
  <c r="J11" i="4" l="1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BA62" i="9"/>
  <c r="BB62" i="9"/>
  <c r="BC62" i="9"/>
  <c r="BD62" i="9"/>
  <c r="BE62" i="9"/>
  <c r="BF62" i="9"/>
  <c r="BG62" i="9"/>
  <c r="BH62" i="9"/>
  <c r="BI62" i="9"/>
  <c r="BJ62" i="9"/>
  <c r="BK62" i="9"/>
  <c r="BL62" i="9"/>
  <c r="BM62" i="9"/>
  <c r="BN62" i="9"/>
  <c r="BO62" i="9"/>
  <c r="BP62" i="9"/>
  <c r="BQ62" i="9"/>
  <c r="BR62" i="9"/>
  <c r="BS62" i="9"/>
  <c r="BT62" i="9"/>
  <c r="BU62" i="9"/>
  <c r="BV62" i="9"/>
  <c r="BW62" i="9"/>
  <c r="BX62" i="9"/>
  <c r="BY62" i="9"/>
  <c r="BZ62" i="9"/>
  <c r="CA62" i="9"/>
  <c r="CB62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O62" i="9"/>
  <c r="CP62" i="9"/>
  <c r="CQ62" i="9"/>
  <c r="CR62" i="9"/>
  <c r="CS62" i="9"/>
  <c r="CT62" i="9"/>
  <c r="CU62" i="9"/>
  <c r="CV62" i="9"/>
  <c r="CW62" i="9"/>
  <c r="CX62" i="9"/>
  <c r="CY62" i="9"/>
  <c r="CZ62" i="9"/>
  <c r="DA62" i="9"/>
  <c r="DB62" i="9"/>
  <c r="DC62" i="9"/>
  <c r="DD62" i="9"/>
  <c r="DE62" i="9"/>
  <c r="DF62" i="9"/>
  <c r="DG62" i="9"/>
  <c r="DH62" i="9"/>
  <c r="DI62" i="9"/>
  <c r="DJ62" i="9"/>
  <c r="DK62" i="9"/>
  <c r="DL62" i="9"/>
  <c r="DM62" i="9"/>
  <c r="DN62" i="9"/>
  <c r="DO62" i="9"/>
  <c r="DP62" i="9"/>
  <c r="DQ62" i="9"/>
  <c r="DR62" i="9"/>
  <c r="DS62" i="9"/>
  <c r="DT62" i="9"/>
  <c r="DU62" i="9"/>
  <c r="DV62" i="9"/>
  <c r="DW62" i="9"/>
  <c r="DX62" i="9"/>
  <c r="DY62" i="9"/>
  <c r="DZ62" i="9"/>
  <c r="S62" i="9"/>
  <c r="G44" i="9"/>
  <c r="H44" i="9"/>
  <c r="J44" i="9"/>
  <c r="K44" i="9"/>
  <c r="M44" i="9"/>
  <c r="N44" i="9"/>
  <c r="P50" i="9"/>
  <c r="Q50" i="9"/>
  <c r="G27" i="9"/>
  <c r="H27" i="9"/>
  <c r="J27" i="9"/>
  <c r="K27" i="9"/>
  <c r="M27" i="9"/>
  <c r="N27" i="9"/>
  <c r="P27" i="9"/>
  <c r="Q27" i="9"/>
  <c r="G10" i="9"/>
  <c r="H10" i="9"/>
  <c r="J10" i="9"/>
  <c r="K10" i="9"/>
  <c r="M10" i="9"/>
  <c r="N10" i="9"/>
  <c r="P10" i="9"/>
  <c r="Q10" i="9"/>
  <c r="G8" i="9"/>
  <c r="H8" i="9"/>
  <c r="J8" i="9"/>
  <c r="K8" i="9"/>
  <c r="M8" i="9"/>
  <c r="N8" i="9"/>
  <c r="P8" i="9"/>
  <c r="Q8" i="9"/>
  <c r="Q55" i="9"/>
  <c r="P55" i="9"/>
  <c r="N55" i="9"/>
  <c r="M55" i="9"/>
  <c r="K55" i="9"/>
  <c r="J55" i="9"/>
  <c r="H55" i="9"/>
  <c r="G55" i="9"/>
  <c r="Q58" i="9"/>
  <c r="P58" i="9"/>
  <c r="N58" i="9"/>
  <c r="M58" i="9"/>
  <c r="K58" i="9"/>
  <c r="J58" i="9"/>
  <c r="H58" i="9"/>
  <c r="G58" i="9"/>
  <c r="Q44" i="9"/>
  <c r="P44" i="9"/>
  <c r="N47" i="9"/>
  <c r="M47" i="9"/>
  <c r="K47" i="9"/>
  <c r="J47" i="9"/>
  <c r="H47" i="9"/>
  <c r="G47" i="9"/>
  <c r="Q61" i="9"/>
  <c r="P61" i="9"/>
  <c r="N61" i="9"/>
  <c r="M61" i="9"/>
  <c r="K61" i="9"/>
  <c r="J61" i="9"/>
  <c r="H61" i="9"/>
  <c r="G61" i="9"/>
  <c r="Q43" i="9"/>
  <c r="P43" i="9"/>
  <c r="N51" i="9"/>
  <c r="M51" i="9"/>
  <c r="K51" i="9"/>
  <c r="J51" i="9"/>
  <c r="H51" i="9"/>
  <c r="G51" i="9"/>
  <c r="Q25" i="9"/>
  <c r="P25" i="9"/>
  <c r="N25" i="9"/>
  <c r="M25" i="9"/>
  <c r="K25" i="9"/>
  <c r="J25" i="9"/>
  <c r="H25" i="9"/>
  <c r="G25" i="9"/>
  <c r="Q7" i="9"/>
  <c r="P7" i="9"/>
  <c r="N7" i="9"/>
  <c r="M7" i="9"/>
  <c r="K7" i="9"/>
  <c r="J7" i="9"/>
  <c r="H7" i="9"/>
  <c r="G7" i="9"/>
  <c r="Q40" i="9"/>
  <c r="P40" i="9"/>
  <c r="N41" i="9"/>
  <c r="M41" i="9"/>
  <c r="K41" i="9"/>
  <c r="J41" i="9"/>
  <c r="H41" i="9"/>
  <c r="G41" i="9"/>
  <c r="Q21" i="9"/>
  <c r="P21" i="9"/>
  <c r="N31" i="9"/>
  <c r="M31" i="9"/>
  <c r="K31" i="9"/>
  <c r="J31" i="9"/>
  <c r="H31" i="9"/>
  <c r="G31" i="9"/>
  <c r="Q17" i="9"/>
  <c r="P17" i="9"/>
  <c r="N17" i="9"/>
  <c r="M17" i="9"/>
  <c r="K17" i="9"/>
  <c r="J17" i="9"/>
  <c r="H17" i="9"/>
  <c r="G17" i="9"/>
  <c r="Q48" i="9"/>
  <c r="P48" i="9"/>
  <c r="N49" i="9"/>
  <c r="M49" i="9"/>
  <c r="K49" i="9"/>
  <c r="J49" i="9"/>
  <c r="H49" i="9"/>
  <c r="G49" i="9"/>
  <c r="Q34" i="9"/>
  <c r="P34" i="9"/>
  <c r="N36" i="9"/>
  <c r="M36" i="9"/>
  <c r="K36" i="9"/>
  <c r="J36" i="9"/>
  <c r="H36" i="9"/>
  <c r="G36" i="9"/>
  <c r="Q24" i="9"/>
  <c r="P24" i="9"/>
  <c r="N24" i="9"/>
  <c r="M24" i="9"/>
  <c r="K24" i="9"/>
  <c r="J24" i="9"/>
  <c r="H24" i="9"/>
  <c r="G24" i="9"/>
  <c r="Q23" i="9"/>
  <c r="P23" i="9"/>
  <c r="N23" i="9"/>
  <c r="M23" i="9"/>
  <c r="K23" i="9"/>
  <c r="J23" i="9"/>
  <c r="H23" i="9"/>
  <c r="G23" i="9"/>
  <c r="Q38" i="9"/>
  <c r="P38" i="9"/>
  <c r="N38" i="9"/>
  <c r="M38" i="9"/>
  <c r="K38" i="9"/>
  <c r="J38" i="9"/>
  <c r="H38" i="9"/>
  <c r="G38" i="9"/>
  <c r="Q16" i="9"/>
  <c r="P16" i="9"/>
  <c r="N16" i="9"/>
  <c r="M16" i="9"/>
  <c r="K16" i="9"/>
  <c r="J16" i="9"/>
  <c r="H16" i="9"/>
  <c r="G16" i="9"/>
  <c r="Q26" i="9"/>
  <c r="P26" i="9"/>
  <c r="N26" i="9"/>
  <c r="M26" i="9"/>
  <c r="K26" i="9"/>
  <c r="J26" i="9"/>
  <c r="H26" i="9"/>
  <c r="G26" i="9"/>
  <c r="Q22" i="9"/>
  <c r="P22" i="9"/>
  <c r="N22" i="9"/>
  <c r="M22" i="9"/>
  <c r="K22" i="9"/>
  <c r="J22" i="9"/>
  <c r="H22" i="9"/>
  <c r="G22" i="9"/>
  <c r="Q15" i="9"/>
  <c r="P15" i="9"/>
  <c r="N15" i="9"/>
  <c r="M15" i="9"/>
  <c r="K15" i="9"/>
  <c r="J15" i="9"/>
  <c r="H15" i="9"/>
  <c r="G15" i="9"/>
  <c r="Q12" i="9"/>
  <c r="P12" i="9"/>
  <c r="N12" i="9"/>
  <c r="M12" i="9"/>
  <c r="K12" i="9"/>
  <c r="J12" i="9"/>
  <c r="H12" i="9"/>
  <c r="G12" i="9"/>
  <c r="Q29" i="9"/>
  <c r="P29" i="9"/>
  <c r="N21" i="9"/>
  <c r="M21" i="9"/>
  <c r="K21" i="9"/>
  <c r="J21" i="9"/>
  <c r="H21" i="9"/>
  <c r="G21" i="9"/>
  <c r="Q32" i="9"/>
  <c r="P32" i="9"/>
  <c r="N40" i="9"/>
  <c r="M40" i="9"/>
  <c r="K40" i="9"/>
  <c r="J40" i="9"/>
  <c r="H40" i="9"/>
  <c r="G40" i="9"/>
  <c r="Q45" i="9"/>
  <c r="P45" i="9"/>
  <c r="N45" i="9"/>
  <c r="M45" i="9"/>
  <c r="K45" i="9"/>
  <c r="J45" i="9"/>
  <c r="H45" i="9"/>
  <c r="G45" i="9"/>
  <c r="Q56" i="9"/>
  <c r="P56" i="9"/>
  <c r="N56" i="9"/>
  <c r="M56" i="9"/>
  <c r="K56" i="9"/>
  <c r="J56" i="9"/>
  <c r="H56" i="9"/>
  <c r="G56" i="9"/>
  <c r="Q33" i="9"/>
  <c r="P33" i="9"/>
  <c r="N33" i="9"/>
  <c r="M33" i="9"/>
  <c r="K33" i="9"/>
  <c r="J33" i="9"/>
  <c r="H33" i="9"/>
  <c r="G33" i="9"/>
  <c r="Q59" i="9"/>
  <c r="P59" i="9"/>
  <c r="N59" i="9"/>
  <c r="M59" i="9"/>
  <c r="K59" i="9"/>
  <c r="J59" i="9"/>
  <c r="H59" i="9"/>
  <c r="G59" i="9"/>
  <c r="Q46" i="9"/>
  <c r="P46" i="9"/>
  <c r="N46" i="9"/>
  <c r="M46" i="9"/>
  <c r="K46" i="9"/>
  <c r="J46" i="9"/>
  <c r="H46" i="9"/>
  <c r="G46" i="9"/>
  <c r="Q47" i="9"/>
  <c r="P47" i="9"/>
  <c r="N39" i="9"/>
  <c r="M39" i="9"/>
  <c r="K39" i="9"/>
  <c r="J39" i="9"/>
  <c r="H39" i="9"/>
  <c r="G39" i="9"/>
  <c r="Q35" i="9"/>
  <c r="P35" i="9"/>
  <c r="N32" i="9"/>
  <c r="M32" i="9"/>
  <c r="K32" i="9"/>
  <c r="J32" i="9"/>
  <c r="H32" i="9"/>
  <c r="G32" i="9"/>
  <c r="Q42" i="9"/>
  <c r="P42" i="9"/>
  <c r="N42" i="9"/>
  <c r="M42" i="9"/>
  <c r="K42" i="9"/>
  <c r="J42" i="9"/>
  <c r="H42" i="9"/>
  <c r="G42" i="9"/>
  <c r="Q53" i="9"/>
  <c r="P53" i="9"/>
  <c r="N53" i="9"/>
  <c r="M53" i="9"/>
  <c r="K53" i="9"/>
  <c r="J53" i="9"/>
  <c r="H53" i="9"/>
  <c r="G53" i="9"/>
  <c r="Q11" i="9"/>
  <c r="P11" i="9"/>
  <c r="N11" i="9"/>
  <c r="M11" i="9"/>
  <c r="K11" i="9"/>
  <c r="J11" i="9"/>
  <c r="H11" i="9"/>
  <c r="G11" i="9"/>
  <c r="Q20" i="9"/>
  <c r="P20" i="9"/>
  <c r="N20" i="9"/>
  <c r="M20" i="9"/>
  <c r="K20" i="9"/>
  <c r="J20" i="9"/>
  <c r="H20" i="9"/>
  <c r="G20" i="9"/>
  <c r="Q37" i="9"/>
  <c r="P37" i="9"/>
  <c r="N37" i="9"/>
  <c r="M37" i="9"/>
  <c r="K37" i="9"/>
  <c r="J37" i="9"/>
  <c r="H37" i="9"/>
  <c r="G37" i="9"/>
  <c r="Q28" i="9"/>
  <c r="P28" i="9"/>
  <c r="N28" i="9"/>
  <c r="M28" i="9"/>
  <c r="K28" i="9"/>
  <c r="J28" i="9"/>
  <c r="H28" i="9"/>
  <c r="G28" i="9"/>
  <c r="Q30" i="9"/>
  <c r="P30" i="9"/>
  <c r="N30" i="9"/>
  <c r="M30" i="9"/>
  <c r="K30" i="9"/>
  <c r="J30" i="9"/>
  <c r="H30" i="9"/>
  <c r="G30" i="9"/>
  <c r="Q9" i="9"/>
  <c r="P9" i="9"/>
  <c r="N9" i="9"/>
  <c r="M9" i="9"/>
  <c r="K9" i="9"/>
  <c r="J9" i="9"/>
  <c r="H9" i="9"/>
  <c r="G9" i="9"/>
  <c r="Q41" i="9"/>
  <c r="P41" i="9"/>
  <c r="N35" i="9"/>
  <c r="M35" i="9"/>
  <c r="K35" i="9"/>
  <c r="J35" i="9"/>
  <c r="H35" i="9"/>
  <c r="G35" i="9"/>
  <c r="Q14" i="9"/>
  <c r="P14" i="9"/>
  <c r="N14" i="9"/>
  <c r="M14" i="9"/>
  <c r="K14" i="9"/>
  <c r="J14" i="9"/>
  <c r="H14" i="9"/>
  <c r="G14" i="9"/>
  <c r="Q18" i="9"/>
  <c r="P18" i="9"/>
  <c r="N18" i="9"/>
  <c r="M18" i="9"/>
  <c r="K18" i="9"/>
  <c r="J18" i="9"/>
  <c r="H18" i="9"/>
  <c r="G18" i="9"/>
  <c r="Q13" i="9"/>
  <c r="P13" i="9"/>
  <c r="N13" i="9"/>
  <c r="M13" i="9"/>
  <c r="K13" i="9"/>
  <c r="J13" i="9"/>
  <c r="H13" i="9"/>
  <c r="G13" i="9"/>
  <c r="Q5" i="9"/>
  <c r="P5" i="9"/>
  <c r="N5" i="9"/>
  <c r="M5" i="9"/>
  <c r="K5" i="9"/>
  <c r="J5" i="9"/>
  <c r="H5" i="9"/>
  <c r="G5" i="9"/>
  <c r="Q54" i="9"/>
  <c r="P54" i="9"/>
  <c r="N54" i="9"/>
  <c r="M54" i="9"/>
  <c r="K54" i="9"/>
  <c r="J54" i="9"/>
  <c r="H54" i="9"/>
  <c r="G54" i="9"/>
  <c r="D31" i="9" l="1"/>
  <c r="D8" i="9"/>
  <c r="D10" i="9"/>
  <c r="D27" i="9"/>
  <c r="D44" i="9"/>
  <c r="D18" i="9"/>
  <c r="D9" i="9"/>
  <c r="D11" i="9"/>
  <c r="D42" i="9"/>
  <c r="D46" i="9"/>
  <c r="D59" i="9"/>
  <c r="D40" i="9"/>
  <c r="D15" i="9"/>
  <c r="D26" i="9"/>
  <c r="D38" i="9"/>
  <c r="D24" i="9"/>
  <c r="D49" i="9"/>
  <c r="D41" i="9"/>
  <c r="D7" i="9"/>
  <c r="D25" i="9"/>
  <c r="D61" i="9"/>
  <c r="D47" i="9"/>
  <c r="D55" i="9"/>
  <c r="D14" i="9"/>
  <c r="D13" i="9"/>
  <c r="D33" i="9"/>
  <c r="D58" i="9"/>
  <c r="D37" i="9"/>
  <c r="D53" i="9"/>
  <c r="D45" i="9"/>
  <c r="D32" i="9"/>
  <c r="D21" i="9"/>
  <c r="D36" i="9"/>
  <c r="D39" i="9"/>
  <c r="D23" i="9"/>
  <c r="D22" i="9"/>
  <c r="D17" i="9"/>
  <c r="D12" i="9"/>
  <c r="D16" i="9"/>
  <c r="D56" i="9"/>
  <c r="D51" i="9"/>
  <c r="D30" i="9"/>
  <c r="D5" i="9"/>
  <c r="D54" i="9"/>
  <c r="D35" i="9"/>
  <c r="D20" i="9"/>
  <c r="D28" i="9"/>
  <c r="R50" i="9"/>
  <c r="R8" i="9"/>
  <c r="L8" i="9"/>
  <c r="R10" i="9"/>
  <c r="R27" i="9"/>
  <c r="L27" i="9"/>
  <c r="I27" i="9"/>
  <c r="I8" i="9"/>
  <c r="E8" i="9" s="1"/>
  <c r="L10" i="9"/>
  <c r="I10" i="9"/>
  <c r="E10" i="9" s="1"/>
  <c r="L44" i="9"/>
  <c r="O8" i="9"/>
  <c r="F8" i="9" s="1"/>
  <c r="O27" i="9"/>
  <c r="F27" i="9" s="1"/>
  <c r="O10" i="9"/>
  <c r="F10" i="9" s="1"/>
  <c r="O44" i="9"/>
  <c r="F44" i="9" s="1"/>
  <c r="I44" i="9"/>
  <c r="E44" i="9" s="1"/>
  <c r="E27" i="9"/>
  <c r="I54" i="9"/>
  <c r="E54" i="9" s="1"/>
  <c r="L54" i="9"/>
  <c r="O54" i="9"/>
  <c r="F54" i="9" s="1"/>
  <c r="R54" i="9"/>
  <c r="I5" i="9"/>
  <c r="E5" i="9" s="1"/>
  <c r="L5" i="9"/>
  <c r="O5" i="9"/>
  <c r="F5" i="9" s="1"/>
  <c r="R5" i="9"/>
  <c r="I13" i="9"/>
  <c r="E13" i="9" s="1"/>
  <c r="L13" i="9"/>
  <c r="O13" i="9"/>
  <c r="F13" i="9" s="1"/>
  <c r="R13" i="9"/>
  <c r="L14" i="9"/>
  <c r="O14" i="9"/>
  <c r="F14" i="9" s="1"/>
  <c r="R14" i="9"/>
  <c r="I35" i="9"/>
  <c r="E35" i="9" s="1"/>
  <c r="L35" i="9"/>
  <c r="R41" i="9"/>
  <c r="L30" i="9"/>
  <c r="O30" i="9"/>
  <c r="R30" i="9"/>
  <c r="L37" i="9"/>
  <c r="O37" i="9"/>
  <c r="F37" i="9" s="1"/>
  <c r="R37" i="9"/>
  <c r="I20" i="9"/>
  <c r="E20" i="9" s="1"/>
  <c r="L20" i="9"/>
  <c r="R20" i="9"/>
  <c r="L42" i="9"/>
  <c r="O42" i="9"/>
  <c r="F42" i="9" s="1"/>
  <c r="R42" i="9"/>
  <c r="I32" i="9"/>
  <c r="E32" i="9" s="1"/>
  <c r="L32" i="9"/>
  <c r="R35" i="9"/>
  <c r="L59" i="9"/>
  <c r="O59" i="9"/>
  <c r="F59" i="9" s="1"/>
  <c r="R59" i="9"/>
  <c r="I33" i="9"/>
  <c r="E33" i="9" s="1"/>
  <c r="L33" i="9"/>
  <c r="R33" i="9"/>
  <c r="R15" i="9"/>
  <c r="I22" i="9"/>
  <c r="E22" i="9" s="1"/>
  <c r="L22" i="9"/>
  <c r="I23" i="9"/>
  <c r="E23" i="9" s="1"/>
  <c r="L23" i="9"/>
  <c r="R24" i="9"/>
  <c r="R34" i="9"/>
  <c r="I41" i="9"/>
  <c r="E41" i="9" s="1"/>
  <c r="L41" i="9"/>
  <c r="R7" i="9"/>
  <c r="I25" i="9"/>
  <c r="E25" i="9" s="1"/>
  <c r="L25" i="9"/>
  <c r="R58" i="9"/>
  <c r="R55" i="9"/>
  <c r="I18" i="9"/>
  <c r="E18" i="9" s="1"/>
  <c r="L18" i="9"/>
  <c r="R18" i="9"/>
  <c r="L9" i="9"/>
  <c r="O9" i="9"/>
  <c r="F9" i="9" s="1"/>
  <c r="R9" i="9"/>
  <c r="F30" i="9"/>
  <c r="I28" i="9"/>
  <c r="E28" i="9" s="1"/>
  <c r="L28" i="9"/>
  <c r="R28" i="9"/>
  <c r="L11" i="9"/>
  <c r="O11" i="9"/>
  <c r="F11" i="9" s="1"/>
  <c r="R11" i="9"/>
  <c r="I53" i="9"/>
  <c r="E53" i="9" s="1"/>
  <c r="L53" i="9"/>
  <c r="R53" i="9"/>
  <c r="L39" i="9"/>
  <c r="O39" i="9"/>
  <c r="F39" i="9" s="1"/>
  <c r="R47" i="9"/>
  <c r="I46" i="9"/>
  <c r="E46" i="9" s="1"/>
  <c r="L46" i="9"/>
  <c r="R46" i="9"/>
  <c r="L56" i="9"/>
  <c r="O56" i="9"/>
  <c r="F56" i="9" s="1"/>
  <c r="R56" i="9"/>
  <c r="I45" i="9"/>
  <c r="E45" i="9" s="1"/>
  <c r="L45" i="9"/>
  <c r="R45" i="9"/>
  <c r="L40" i="9"/>
  <c r="O40" i="9"/>
  <c r="F40" i="9" s="1"/>
  <c r="R32" i="9"/>
  <c r="I21" i="9"/>
  <c r="E21" i="9" s="1"/>
  <c r="L21" i="9"/>
  <c r="R29" i="9"/>
  <c r="L12" i="9"/>
  <c r="O12" i="9"/>
  <c r="F12" i="9" s="1"/>
  <c r="R12" i="9"/>
  <c r="I26" i="9"/>
  <c r="E26" i="9" s="1"/>
  <c r="L26" i="9"/>
  <c r="R16" i="9"/>
  <c r="I38" i="9"/>
  <c r="E38" i="9" s="1"/>
  <c r="L38" i="9"/>
  <c r="I49" i="9"/>
  <c r="E49" i="9" s="1"/>
  <c r="L49" i="9"/>
  <c r="R17" i="9"/>
  <c r="R21" i="9"/>
  <c r="I51" i="9"/>
  <c r="E51" i="9" s="1"/>
  <c r="L51" i="9"/>
  <c r="I61" i="9"/>
  <c r="E61" i="9" s="1"/>
  <c r="L61" i="9"/>
  <c r="R44" i="9"/>
  <c r="I15" i="9"/>
  <c r="E15" i="9" s="1"/>
  <c r="O22" i="9"/>
  <c r="F22" i="9" s="1"/>
  <c r="I16" i="9"/>
  <c r="E16" i="9" s="1"/>
  <c r="O38" i="9"/>
  <c r="F38" i="9" s="1"/>
  <c r="I24" i="9"/>
  <c r="E24" i="9" s="1"/>
  <c r="I17" i="9"/>
  <c r="E17" i="9" s="1"/>
  <c r="I7" i="9"/>
  <c r="E7" i="9" s="1"/>
  <c r="O25" i="9"/>
  <c r="F25" i="9" s="1"/>
  <c r="O61" i="9"/>
  <c r="F61" i="9" s="1"/>
  <c r="I58" i="9"/>
  <c r="E58" i="9" s="1"/>
  <c r="O18" i="9"/>
  <c r="F18" i="9" s="1"/>
  <c r="I14" i="9"/>
  <c r="E14" i="9" s="1"/>
  <c r="O35" i="9"/>
  <c r="F35" i="9" s="1"/>
  <c r="I9" i="9"/>
  <c r="E9" i="9" s="1"/>
  <c r="I30" i="9"/>
  <c r="E30" i="9" s="1"/>
  <c r="O28" i="9"/>
  <c r="F28" i="9" s="1"/>
  <c r="I37" i="9"/>
  <c r="E37" i="9" s="1"/>
  <c r="O20" i="9"/>
  <c r="F20" i="9" s="1"/>
  <c r="I11" i="9"/>
  <c r="E11" i="9" s="1"/>
  <c r="O53" i="9"/>
  <c r="F53" i="9" s="1"/>
  <c r="I42" i="9"/>
  <c r="E42" i="9" s="1"/>
  <c r="O32" i="9"/>
  <c r="F32" i="9" s="1"/>
  <c r="I39" i="9"/>
  <c r="E39" i="9" s="1"/>
  <c r="O46" i="9"/>
  <c r="F46" i="9" s="1"/>
  <c r="I59" i="9"/>
  <c r="E59" i="9" s="1"/>
  <c r="O33" i="9"/>
  <c r="F33" i="9" s="1"/>
  <c r="I56" i="9"/>
  <c r="E56" i="9" s="1"/>
  <c r="O45" i="9"/>
  <c r="F45" i="9" s="1"/>
  <c r="I40" i="9"/>
  <c r="E40" i="9" s="1"/>
  <c r="O21" i="9"/>
  <c r="F21" i="9" s="1"/>
  <c r="I12" i="9"/>
  <c r="E12" i="9" s="1"/>
  <c r="O26" i="9"/>
  <c r="F26" i="9" s="1"/>
  <c r="O23" i="9"/>
  <c r="F23" i="9" s="1"/>
  <c r="I36" i="9"/>
  <c r="E36" i="9" s="1"/>
  <c r="O49" i="9"/>
  <c r="F49" i="9" s="1"/>
  <c r="I31" i="9"/>
  <c r="E31" i="9" s="1"/>
  <c r="O41" i="9"/>
  <c r="F41" i="9" s="1"/>
  <c r="O51" i="9"/>
  <c r="F51" i="9" s="1"/>
  <c r="I47" i="9"/>
  <c r="E47" i="9" s="1"/>
  <c r="I55" i="9"/>
  <c r="E55" i="9" s="1"/>
  <c r="L15" i="9"/>
  <c r="O15" i="9"/>
  <c r="F15" i="9" s="1"/>
  <c r="R22" i="9"/>
  <c r="R26" i="9"/>
  <c r="L16" i="9"/>
  <c r="O16" i="9"/>
  <c r="F16" i="9" s="1"/>
  <c r="R38" i="9"/>
  <c r="R23" i="9"/>
  <c r="L24" i="9"/>
  <c r="O24" i="9"/>
  <c r="F24" i="9" s="1"/>
  <c r="L36" i="9"/>
  <c r="O36" i="9"/>
  <c r="F36" i="9" s="1"/>
  <c r="R48" i="9"/>
  <c r="L17" i="9"/>
  <c r="O17" i="9"/>
  <c r="F17" i="9" s="1"/>
  <c r="L31" i="9"/>
  <c r="O31" i="9"/>
  <c r="F31" i="9" s="1"/>
  <c r="R40" i="9"/>
  <c r="L7" i="9"/>
  <c r="O7" i="9"/>
  <c r="F7" i="9" s="1"/>
  <c r="R25" i="9"/>
  <c r="R43" i="9"/>
  <c r="R61" i="9"/>
  <c r="L47" i="9"/>
  <c r="O47" i="9"/>
  <c r="F47" i="9" s="1"/>
  <c r="L58" i="9"/>
  <c r="O58" i="9"/>
  <c r="F58" i="9" s="1"/>
  <c r="L55" i="9"/>
  <c r="O55" i="9"/>
  <c r="F55" i="9" s="1"/>
  <c r="Q19" i="8" l="1"/>
  <c r="P19" i="8"/>
  <c r="N19" i="8"/>
  <c r="M19" i="8"/>
  <c r="K19" i="8"/>
  <c r="J19" i="8"/>
  <c r="H19" i="8"/>
  <c r="G19" i="8"/>
  <c r="Q34" i="8"/>
  <c r="P34" i="8"/>
  <c r="N34" i="8"/>
  <c r="M34" i="8"/>
  <c r="K34" i="8"/>
  <c r="J34" i="8"/>
  <c r="H34" i="8"/>
  <c r="G34" i="8"/>
  <c r="Q20" i="8"/>
  <c r="P20" i="8"/>
  <c r="N20" i="8"/>
  <c r="M20" i="8"/>
  <c r="K20" i="8"/>
  <c r="J20" i="8"/>
  <c r="H20" i="8"/>
  <c r="G20" i="8"/>
  <c r="Q37" i="8"/>
  <c r="P37" i="8"/>
  <c r="N37" i="8"/>
  <c r="M37" i="8"/>
  <c r="K37" i="8"/>
  <c r="J37" i="8"/>
  <c r="H37" i="8"/>
  <c r="G37" i="8"/>
  <c r="Q10" i="8"/>
  <c r="P10" i="8"/>
  <c r="N10" i="8"/>
  <c r="M10" i="8"/>
  <c r="K10" i="8"/>
  <c r="J10" i="8"/>
  <c r="H10" i="8"/>
  <c r="G10" i="8"/>
  <c r="Q42" i="8"/>
  <c r="P42" i="8"/>
  <c r="N42" i="8"/>
  <c r="M42" i="8"/>
  <c r="K42" i="8"/>
  <c r="J42" i="8"/>
  <c r="H42" i="8"/>
  <c r="G42" i="8"/>
  <c r="Q27" i="8"/>
  <c r="P27" i="8"/>
  <c r="N27" i="8"/>
  <c r="M27" i="8"/>
  <c r="K27" i="8"/>
  <c r="J27" i="8"/>
  <c r="H27" i="8"/>
  <c r="G27" i="8"/>
  <c r="Q38" i="8"/>
  <c r="P38" i="8"/>
  <c r="N38" i="8"/>
  <c r="M38" i="8"/>
  <c r="K38" i="8"/>
  <c r="J38" i="8"/>
  <c r="H38" i="8"/>
  <c r="G38" i="8"/>
  <c r="Q35" i="8"/>
  <c r="P35" i="8"/>
  <c r="N35" i="8"/>
  <c r="M35" i="8"/>
  <c r="K35" i="8"/>
  <c r="J35" i="8"/>
  <c r="H35" i="8"/>
  <c r="G35" i="8"/>
  <c r="Q24" i="8"/>
  <c r="P24" i="8"/>
  <c r="N24" i="8"/>
  <c r="M24" i="8"/>
  <c r="K24" i="8"/>
  <c r="J24" i="8"/>
  <c r="H24" i="8"/>
  <c r="G24" i="8"/>
  <c r="Q32" i="8"/>
  <c r="P32" i="8"/>
  <c r="N32" i="8"/>
  <c r="M32" i="8"/>
  <c r="K32" i="8"/>
  <c r="J32" i="8"/>
  <c r="H32" i="8"/>
  <c r="G32" i="8"/>
  <c r="Q7" i="8"/>
  <c r="P7" i="8"/>
  <c r="N7" i="8"/>
  <c r="M7" i="8"/>
  <c r="K7" i="8"/>
  <c r="J7" i="8"/>
  <c r="H7" i="8"/>
  <c r="G7" i="8"/>
  <c r="Q25" i="8"/>
  <c r="P25" i="8"/>
  <c r="N25" i="8"/>
  <c r="M25" i="8"/>
  <c r="K25" i="8"/>
  <c r="J25" i="8"/>
  <c r="H25" i="8"/>
  <c r="G25" i="8"/>
  <c r="Q8" i="8"/>
  <c r="P8" i="8"/>
  <c r="N8" i="8"/>
  <c r="M8" i="8"/>
  <c r="K8" i="8"/>
  <c r="J8" i="8"/>
  <c r="H8" i="8"/>
  <c r="G8" i="8"/>
  <c r="Q31" i="8"/>
  <c r="P31" i="8"/>
  <c r="N31" i="8"/>
  <c r="M31" i="8"/>
  <c r="K31" i="8"/>
  <c r="J31" i="8"/>
  <c r="H31" i="8"/>
  <c r="G31" i="8"/>
  <c r="Q28" i="8"/>
  <c r="P28" i="8"/>
  <c r="N28" i="8"/>
  <c r="M28" i="8"/>
  <c r="K28" i="8"/>
  <c r="J28" i="8"/>
  <c r="H28" i="8"/>
  <c r="G28" i="8"/>
  <c r="Q21" i="8"/>
  <c r="P21" i="8"/>
  <c r="N21" i="8"/>
  <c r="M21" i="8"/>
  <c r="K21" i="8"/>
  <c r="J21" i="8"/>
  <c r="H21" i="8"/>
  <c r="G21" i="8"/>
  <c r="Q16" i="8"/>
  <c r="P16" i="8"/>
  <c r="N16" i="8"/>
  <c r="M16" i="8"/>
  <c r="K16" i="8"/>
  <c r="J16" i="8"/>
  <c r="H16" i="8"/>
  <c r="G16" i="8"/>
  <c r="Q23" i="8"/>
  <c r="P23" i="8"/>
  <c r="N23" i="8"/>
  <c r="M23" i="8"/>
  <c r="K23" i="8"/>
  <c r="J23" i="8"/>
  <c r="H23" i="8"/>
  <c r="G23" i="8"/>
  <c r="Q18" i="8"/>
  <c r="P18" i="8"/>
  <c r="N18" i="8"/>
  <c r="M18" i="8"/>
  <c r="K18" i="8"/>
  <c r="J18" i="8"/>
  <c r="H18" i="8"/>
  <c r="G18" i="8"/>
  <c r="Q26" i="8"/>
  <c r="P26" i="8"/>
  <c r="N26" i="8"/>
  <c r="M26" i="8"/>
  <c r="K26" i="8"/>
  <c r="J26" i="8"/>
  <c r="H26" i="8"/>
  <c r="G26" i="8"/>
  <c r="Q17" i="8"/>
  <c r="P17" i="8"/>
  <c r="N17" i="8"/>
  <c r="M17" i="8"/>
  <c r="K17" i="8"/>
  <c r="J17" i="8"/>
  <c r="H17" i="8"/>
  <c r="G17" i="8"/>
  <c r="Q14" i="8"/>
  <c r="P14" i="8"/>
  <c r="N14" i="8"/>
  <c r="M14" i="8"/>
  <c r="K14" i="8"/>
  <c r="J14" i="8"/>
  <c r="H14" i="8"/>
  <c r="G14" i="8"/>
  <c r="Q12" i="8"/>
  <c r="P12" i="8"/>
  <c r="N12" i="8"/>
  <c r="M12" i="8"/>
  <c r="K12" i="8"/>
  <c r="J12" i="8"/>
  <c r="H12" i="8"/>
  <c r="G12" i="8"/>
  <c r="Q4" i="8"/>
  <c r="P4" i="8"/>
  <c r="N4" i="8"/>
  <c r="M4" i="8"/>
  <c r="K4" i="8"/>
  <c r="J4" i="8"/>
  <c r="H4" i="8"/>
  <c r="G4" i="8"/>
  <c r="Q11" i="8"/>
  <c r="P11" i="8"/>
  <c r="N11" i="8"/>
  <c r="M11" i="8"/>
  <c r="K11" i="8"/>
  <c r="J11" i="8"/>
  <c r="H11" i="8"/>
  <c r="G11" i="8"/>
  <c r="Q22" i="8"/>
  <c r="P22" i="8"/>
  <c r="N22" i="8"/>
  <c r="M22" i="8"/>
  <c r="K22" i="8"/>
  <c r="J22" i="8"/>
  <c r="H22" i="8"/>
  <c r="G22" i="8"/>
  <c r="Q15" i="8"/>
  <c r="P15" i="8"/>
  <c r="N15" i="8"/>
  <c r="M15" i="8"/>
  <c r="K15" i="8"/>
  <c r="J15" i="8"/>
  <c r="H15" i="8"/>
  <c r="G15" i="8"/>
  <c r="Q13" i="8"/>
  <c r="P13" i="8"/>
  <c r="N13" i="8"/>
  <c r="M13" i="8"/>
  <c r="K13" i="8"/>
  <c r="J13" i="8"/>
  <c r="H13" i="8"/>
  <c r="G13" i="8"/>
  <c r="Q5" i="8"/>
  <c r="P5" i="8"/>
  <c r="N5" i="8"/>
  <c r="M5" i="8"/>
  <c r="K5" i="8"/>
  <c r="J5" i="8"/>
  <c r="H5" i="8"/>
  <c r="G5" i="8"/>
  <c r="D26" i="8" l="1"/>
  <c r="D18" i="8"/>
  <c r="D23" i="8"/>
  <c r="D16" i="8"/>
  <c r="D21" i="8"/>
  <c r="D31" i="8"/>
  <c r="D8" i="8"/>
  <c r="D32" i="8"/>
  <c r="D24" i="8"/>
  <c r="D38" i="8"/>
  <c r="D42" i="8"/>
  <c r="D37" i="8"/>
  <c r="D34" i="8"/>
  <c r="D19" i="8"/>
  <c r="D10" i="8"/>
  <c r="D35" i="8"/>
  <c r="D17" i="8"/>
  <c r="D12" i="8"/>
  <c r="D4" i="8"/>
  <c r="D27" i="8"/>
  <c r="D20" i="8"/>
  <c r="D14" i="8"/>
  <c r="D13" i="8"/>
  <c r="D5" i="8"/>
  <c r="D25" i="8"/>
  <c r="D22" i="8"/>
  <c r="D7" i="8"/>
  <c r="D15" i="8"/>
  <c r="D28" i="8"/>
  <c r="D11" i="8"/>
  <c r="L5" i="8"/>
  <c r="R13" i="8"/>
  <c r="I15" i="8"/>
  <c r="E15" i="8" s="1"/>
  <c r="L15" i="8"/>
  <c r="R22" i="8"/>
  <c r="I11" i="8"/>
  <c r="E11" i="8" s="1"/>
  <c r="L11" i="8"/>
  <c r="R4" i="8"/>
  <c r="I12" i="8"/>
  <c r="E12" i="8" s="1"/>
  <c r="L12" i="8"/>
  <c r="R14" i="8"/>
  <c r="I17" i="8"/>
  <c r="E17" i="8" s="1"/>
  <c r="L17" i="8"/>
  <c r="I26" i="8"/>
  <c r="E26" i="8" s="1"/>
  <c r="L26" i="8"/>
  <c r="R26" i="8"/>
  <c r="I18" i="8"/>
  <c r="E18" i="8" s="1"/>
  <c r="L18" i="8"/>
  <c r="R18" i="8"/>
  <c r="I23" i="8"/>
  <c r="E23" i="8" s="1"/>
  <c r="L23" i="8"/>
  <c r="R23" i="8"/>
  <c r="I16" i="8"/>
  <c r="E16" i="8" s="1"/>
  <c r="L16" i="8"/>
  <c r="R16" i="8"/>
  <c r="I21" i="8"/>
  <c r="E21" i="8" s="1"/>
  <c r="L21" i="8"/>
  <c r="R21" i="8"/>
  <c r="I28" i="8"/>
  <c r="E28" i="8" s="1"/>
  <c r="L28" i="8"/>
  <c r="R28" i="8"/>
  <c r="I31" i="8"/>
  <c r="E31" i="8" s="1"/>
  <c r="L31" i="8"/>
  <c r="R31" i="8"/>
  <c r="I8" i="8"/>
  <c r="E8" i="8" s="1"/>
  <c r="L8" i="8"/>
  <c r="O8" i="8"/>
  <c r="F8" i="8" s="1"/>
  <c r="R8" i="8"/>
  <c r="I25" i="8"/>
  <c r="E25" i="8" s="1"/>
  <c r="R25" i="8"/>
  <c r="I24" i="8"/>
  <c r="E24" i="8" s="1"/>
  <c r="L24" i="8"/>
  <c r="R24" i="8"/>
  <c r="L27" i="8"/>
  <c r="O27" i="8"/>
  <c r="F27" i="8" s="1"/>
  <c r="R27" i="8"/>
  <c r="L10" i="8"/>
  <c r="O10" i="8"/>
  <c r="F10" i="8" s="1"/>
  <c r="R10" i="8"/>
  <c r="L37" i="8"/>
  <c r="O37" i="8"/>
  <c r="F37" i="8" s="1"/>
  <c r="R37" i="8"/>
  <c r="I20" i="8"/>
  <c r="E20" i="8" s="1"/>
  <c r="L20" i="8"/>
  <c r="R20" i="8"/>
  <c r="L19" i="8"/>
  <c r="O19" i="8"/>
  <c r="F19" i="8" s="1"/>
  <c r="R19" i="8"/>
  <c r="L7" i="8"/>
  <c r="O7" i="8"/>
  <c r="F7" i="8" s="1"/>
  <c r="R7" i="8"/>
  <c r="I32" i="8"/>
  <c r="E32" i="8" s="1"/>
  <c r="L32" i="8"/>
  <c r="R32" i="8"/>
  <c r="L35" i="8"/>
  <c r="O35" i="8"/>
  <c r="F35" i="8" s="1"/>
  <c r="R35" i="8"/>
  <c r="I38" i="8"/>
  <c r="E38" i="8" s="1"/>
  <c r="L38" i="8"/>
  <c r="R38" i="8"/>
  <c r="I42" i="8"/>
  <c r="E42" i="8" s="1"/>
  <c r="L42" i="8"/>
  <c r="R42" i="8"/>
  <c r="I34" i="8"/>
  <c r="E34" i="8" s="1"/>
  <c r="L34" i="8"/>
  <c r="R34" i="8"/>
  <c r="O5" i="8"/>
  <c r="F5" i="8" s="1"/>
  <c r="I13" i="8"/>
  <c r="E13" i="8" s="1"/>
  <c r="O15" i="8"/>
  <c r="F15" i="8" s="1"/>
  <c r="I22" i="8"/>
  <c r="E22" i="8" s="1"/>
  <c r="O11" i="8"/>
  <c r="F11" i="8" s="1"/>
  <c r="I4" i="8"/>
  <c r="E4" i="8" s="1"/>
  <c r="O12" i="8"/>
  <c r="F12" i="8" s="1"/>
  <c r="I14" i="8"/>
  <c r="E14" i="8" s="1"/>
  <c r="O17" i="8"/>
  <c r="F17" i="8" s="1"/>
  <c r="I5" i="8"/>
  <c r="L13" i="8"/>
  <c r="O13" i="8"/>
  <c r="F13" i="8" s="1"/>
  <c r="R15" i="8"/>
  <c r="L22" i="8"/>
  <c r="O22" i="8"/>
  <c r="F22" i="8" s="1"/>
  <c r="R11" i="8"/>
  <c r="L4" i="8"/>
  <c r="O4" i="8"/>
  <c r="F4" i="8" s="1"/>
  <c r="R12" i="8"/>
  <c r="L14" i="8"/>
  <c r="O14" i="8"/>
  <c r="F14" i="8" s="1"/>
  <c r="R17" i="8"/>
  <c r="O26" i="8"/>
  <c r="F26" i="8" s="1"/>
  <c r="O18" i="8"/>
  <c r="F18" i="8" s="1"/>
  <c r="O23" i="8"/>
  <c r="F23" i="8" s="1"/>
  <c r="U13" i="3" s="1"/>
  <c r="O16" i="8"/>
  <c r="F16" i="8" s="1"/>
  <c r="O21" i="8"/>
  <c r="F21" i="8" s="1"/>
  <c r="O28" i="8"/>
  <c r="F28" i="8" s="1"/>
  <c r="O31" i="8"/>
  <c r="F31" i="8" s="1"/>
  <c r="L25" i="8"/>
  <c r="R5" i="8"/>
  <c r="O25" i="8"/>
  <c r="F25" i="8" s="1"/>
  <c r="I7" i="8"/>
  <c r="E7" i="8" s="1"/>
  <c r="O32" i="8"/>
  <c r="F32" i="8" s="1"/>
  <c r="O24" i="8"/>
  <c r="F24" i="8" s="1"/>
  <c r="I35" i="8"/>
  <c r="E35" i="8" s="1"/>
  <c r="T19" i="3" s="1"/>
  <c r="O38" i="8"/>
  <c r="F38" i="8" s="1"/>
  <c r="I27" i="8"/>
  <c r="E27" i="8" s="1"/>
  <c r="O42" i="8"/>
  <c r="F42" i="8" s="1"/>
  <c r="I10" i="8"/>
  <c r="E10" i="8" s="1"/>
  <c r="I37" i="8"/>
  <c r="E37" i="8" s="1"/>
  <c r="O20" i="8"/>
  <c r="F20" i="8" s="1"/>
  <c r="O34" i="8"/>
  <c r="F34" i="8" s="1"/>
  <c r="I19" i="8"/>
  <c r="E19" i="8" s="1"/>
  <c r="T10" i="3" s="1"/>
  <c r="U10" i="3" l="1"/>
  <c r="T17" i="3"/>
  <c r="U17" i="3"/>
  <c r="U15" i="3"/>
  <c r="T18" i="3"/>
  <c r="U14" i="3"/>
  <c r="T15" i="3"/>
  <c r="U18" i="3"/>
  <c r="T13" i="3"/>
  <c r="T14" i="3"/>
  <c r="U12" i="3"/>
  <c r="U19" i="3"/>
  <c r="U16" i="3"/>
  <c r="T16" i="3"/>
  <c r="U11" i="3"/>
  <c r="E5" i="8"/>
  <c r="T12" i="3" s="1"/>
  <c r="T11" i="3" l="1"/>
  <c r="J8" i="3"/>
  <c r="M7" i="3"/>
  <c r="M6" i="3"/>
  <c r="M3" i="3"/>
  <c r="M4" i="3"/>
  <c r="M5" i="3"/>
  <c r="M8" i="3"/>
  <c r="J7" i="3"/>
  <c r="J6" i="3"/>
  <c r="J3" i="3"/>
  <c r="J4" i="3"/>
  <c r="J5" i="3"/>
  <c r="C7" i="3"/>
  <c r="C6" i="3"/>
  <c r="C3" i="3"/>
  <c r="C4" i="3"/>
  <c r="C5" i="3"/>
  <c r="C8" i="3"/>
  <c r="D7" i="3"/>
  <c r="D6" i="3"/>
  <c r="D3" i="3"/>
  <c r="D4" i="3"/>
  <c r="D5" i="3"/>
  <c r="D8" i="3"/>
  <c r="M9" i="3" l="1"/>
  <c r="J9" i="3"/>
  <c r="I14" i="7" l="1"/>
  <c r="I9" i="7"/>
  <c r="I17" i="7"/>
  <c r="I16" i="7"/>
  <c r="AG12" i="6" l="1"/>
  <c r="AC12" i="6"/>
  <c r="Y11" i="6"/>
  <c r="U11" i="6"/>
  <c r="Q11" i="6"/>
  <c r="M11" i="6"/>
  <c r="I11" i="6"/>
  <c r="AG8" i="6"/>
  <c r="AC8" i="6"/>
  <c r="Y8" i="6"/>
  <c r="U9" i="6"/>
  <c r="Q8" i="6"/>
  <c r="M8" i="6"/>
  <c r="I8" i="6"/>
  <c r="AG7" i="6"/>
  <c r="AC7" i="6"/>
  <c r="Y6" i="6"/>
  <c r="U8" i="6"/>
  <c r="Q6" i="6"/>
  <c r="M6" i="6"/>
  <c r="I6" i="6"/>
  <c r="Q9" i="6"/>
  <c r="M9" i="6"/>
  <c r="I9" i="6"/>
  <c r="AG5" i="6"/>
  <c r="AC5" i="6"/>
  <c r="Y5" i="6"/>
  <c r="U5" i="6"/>
  <c r="Q5" i="6"/>
  <c r="M5" i="6"/>
  <c r="I5" i="6"/>
  <c r="AG4" i="6"/>
  <c r="AC4" i="6"/>
  <c r="U4" i="6"/>
  <c r="Q4" i="6"/>
  <c r="M4" i="6"/>
  <c r="I4" i="6"/>
  <c r="AH33" i="5"/>
  <c r="AH25" i="5"/>
  <c r="AH22" i="5"/>
  <c r="AH32" i="5"/>
  <c r="AH28" i="5"/>
  <c r="AH31" i="5"/>
  <c r="AH29" i="5"/>
  <c r="AH47" i="5"/>
  <c r="AH18" i="5"/>
  <c r="AH5" i="5"/>
  <c r="AH58" i="5"/>
  <c r="AH42" i="5"/>
  <c r="AH7" i="5"/>
  <c r="AH17" i="5"/>
  <c r="AH16" i="5"/>
  <c r="AH23" i="5"/>
  <c r="AH57" i="5"/>
  <c r="AH45" i="5"/>
  <c r="AH11" i="5"/>
  <c r="AH13" i="5"/>
  <c r="AH4" i="5"/>
  <c r="AH15" i="5"/>
  <c r="AH26" i="5"/>
  <c r="AH55" i="5"/>
  <c r="AH10" i="5"/>
  <c r="AH24" i="5"/>
  <c r="AH27" i="5"/>
  <c r="AH19" i="5"/>
  <c r="AH9" i="5"/>
  <c r="AH12" i="5"/>
  <c r="AH39" i="5"/>
  <c r="AH62" i="5"/>
  <c r="AH48" i="5"/>
  <c r="AH40" i="5"/>
  <c r="AH56" i="5"/>
  <c r="AH6" i="5"/>
  <c r="AD33" i="5"/>
  <c r="AD25" i="5"/>
  <c r="AD22" i="5"/>
  <c r="AD32" i="5"/>
  <c r="AD28" i="5"/>
  <c r="AD31" i="5"/>
  <c r="AD29" i="5"/>
  <c r="AD47" i="5"/>
  <c r="F47" i="5" s="1"/>
  <c r="AD18" i="5"/>
  <c r="AD5" i="5"/>
  <c r="AD58" i="5"/>
  <c r="AD42" i="5"/>
  <c r="AD7" i="5"/>
  <c r="F7" i="5" s="1"/>
  <c r="AD17" i="5"/>
  <c r="F17" i="5" s="1"/>
  <c r="AD16" i="5"/>
  <c r="AD23" i="5"/>
  <c r="AD57" i="5"/>
  <c r="F57" i="5" s="1"/>
  <c r="AD45" i="5"/>
  <c r="AD11" i="5"/>
  <c r="AD13" i="5"/>
  <c r="AD4" i="5"/>
  <c r="AD15" i="5"/>
  <c r="AD26" i="5"/>
  <c r="F26" i="5" s="1"/>
  <c r="AD55" i="5"/>
  <c r="F55" i="5" s="1"/>
  <c r="AD10" i="5"/>
  <c r="AD24" i="5"/>
  <c r="AD27" i="5"/>
  <c r="AD19" i="5"/>
  <c r="AD9" i="5"/>
  <c r="AD12" i="5"/>
  <c r="AD39" i="5"/>
  <c r="AD62" i="5"/>
  <c r="AD48" i="5"/>
  <c r="AD40" i="5"/>
  <c r="AD56" i="5"/>
  <c r="AD6" i="5"/>
  <c r="Z30" i="5"/>
  <c r="F30" i="5" s="1"/>
  <c r="Z20" i="5"/>
  <c r="Z23" i="5"/>
  <c r="Z31" i="5"/>
  <c r="Z28" i="5"/>
  <c r="Z34" i="5"/>
  <c r="Z32" i="5"/>
  <c r="Z40" i="5"/>
  <c r="F40" i="5" s="1"/>
  <c r="Z24" i="5"/>
  <c r="Z5" i="5"/>
  <c r="Z60" i="5"/>
  <c r="Z35" i="5"/>
  <c r="Z6" i="5"/>
  <c r="Z15" i="5"/>
  <c r="Z21" i="5"/>
  <c r="Z13" i="5"/>
  <c r="F13" i="5" s="1"/>
  <c r="Z59" i="5"/>
  <c r="Z48" i="5"/>
  <c r="Z12" i="5"/>
  <c r="Z14" i="5"/>
  <c r="Z4" i="5"/>
  <c r="Z18" i="5"/>
  <c r="Z19" i="5"/>
  <c r="Z56" i="5"/>
  <c r="Z10" i="5"/>
  <c r="Z27" i="5"/>
  <c r="Z29" i="5"/>
  <c r="Z22" i="5"/>
  <c r="Z9" i="5"/>
  <c r="Z11" i="5"/>
  <c r="Z42" i="5"/>
  <c r="Z62" i="5"/>
  <c r="Z50" i="5"/>
  <c r="Z43" i="5"/>
  <c r="Z58" i="5"/>
  <c r="Z8" i="5"/>
  <c r="V36" i="5"/>
  <c r="V20" i="5"/>
  <c r="V33" i="5"/>
  <c r="V28" i="5"/>
  <c r="V38" i="5"/>
  <c r="V41" i="5"/>
  <c r="V39" i="5"/>
  <c r="V50" i="5"/>
  <c r="V18" i="5"/>
  <c r="V5" i="5"/>
  <c r="V60" i="5"/>
  <c r="V46" i="5"/>
  <c r="V9" i="5"/>
  <c r="V23" i="5"/>
  <c r="V21" i="5"/>
  <c r="V34" i="5"/>
  <c r="V59" i="5"/>
  <c r="V49" i="5"/>
  <c r="V16" i="5"/>
  <c r="V8" i="5"/>
  <c r="V4" i="5"/>
  <c r="V25" i="5"/>
  <c r="V31" i="5"/>
  <c r="V58" i="5"/>
  <c r="V12" i="5"/>
  <c r="V15" i="5"/>
  <c r="V37" i="5"/>
  <c r="V22" i="5"/>
  <c r="V10" i="5"/>
  <c r="V14" i="5"/>
  <c r="V29" i="5"/>
  <c r="V62" i="5"/>
  <c r="V51" i="5"/>
  <c r="V45" i="5"/>
  <c r="V35" i="5"/>
  <c r="V6" i="5"/>
  <c r="R36" i="5"/>
  <c r="R20" i="5"/>
  <c r="R33" i="5"/>
  <c r="R28" i="5"/>
  <c r="R38" i="5"/>
  <c r="R41" i="5"/>
  <c r="R39" i="5"/>
  <c r="R50" i="5"/>
  <c r="R18" i="5"/>
  <c r="R5" i="5"/>
  <c r="R60" i="5"/>
  <c r="R46" i="5"/>
  <c r="R9" i="5"/>
  <c r="R23" i="5"/>
  <c r="R21" i="5"/>
  <c r="R34" i="5"/>
  <c r="R59" i="5"/>
  <c r="R49" i="5"/>
  <c r="R16" i="5"/>
  <c r="R8" i="5"/>
  <c r="R4" i="5"/>
  <c r="R25" i="5"/>
  <c r="R31" i="5"/>
  <c r="R58" i="5"/>
  <c r="R12" i="5"/>
  <c r="R15" i="5"/>
  <c r="R37" i="5"/>
  <c r="R22" i="5"/>
  <c r="R10" i="5"/>
  <c r="R14" i="5"/>
  <c r="R29" i="5"/>
  <c r="R62" i="5"/>
  <c r="R51" i="5"/>
  <c r="F51" i="5" s="1"/>
  <c r="R45" i="5"/>
  <c r="F45" i="5" s="1"/>
  <c r="R35" i="5"/>
  <c r="R6" i="5"/>
  <c r="N19" i="5"/>
  <c r="N34" i="5"/>
  <c r="N24" i="5"/>
  <c r="N49" i="5"/>
  <c r="N38" i="5"/>
  <c r="N23" i="5"/>
  <c r="N39" i="5"/>
  <c r="N31" i="5"/>
  <c r="N18" i="5"/>
  <c r="N52" i="5"/>
  <c r="N5" i="5"/>
  <c r="N61" i="5"/>
  <c r="N58" i="5"/>
  <c r="N54" i="5"/>
  <c r="N50" i="5"/>
  <c r="N9" i="5"/>
  <c r="N22" i="5"/>
  <c r="N15" i="5"/>
  <c r="N33" i="5"/>
  <c r="N60" i="5"/>
  <c r="N29" i="5"/>
  <c r="N11" i="5"/>
  <c r="N12" i="5"/>
  <c r="N4" i="5"/>
  <c r="N14" i="5"/>
  <c r="N43" i="5"/>
  <c r="N10" i="5"/>
  <c r="N59" i="5"/>
  <c r="N25" i="5"/>
  <c r="N41" i="5"/>
  <c r="N37" i="5"/>
  <c r="N20" i="5"/>
  <c r="N16" i="5"/>
  <c r="N21" i="5"/>
  <c r="N8" i="5"/>
  <c r="N36" i="5"/>
  <c r="N62" i="5"/>
  <c r="N46" i="5"/>
  <c r="N28" i="5"/>
  <c r="N35" i="5"/>
  <c r="N6" i="5"/>
  <c r="J19" i="5"/>
  <c r="J28" i="5"/>
  <c r="J46" i="5"/>
  <c r="F46" i="5" s="1"/>
  <c r="J62" i="5"/>
  <c r="J36" i="5"/>
  <c r="J8" i="5"/>
  <c r="J21" i="5"/>
  <c r="J16" i="5"/>
  <c r="F16" i="5" s="1"/>
  <c r="J20" i="5"/>
  <c r="F20" i="5" s="1"/>
  <c r="J37" i="5"/>
  <c r="F37" i="5" s="1"/>
  <c r="J41" i="5"/>
  <c r="F41" i="5" s="1"/>
  <c r="J25" i="5"/>
  <c r="J59" i="5"/>
  <c r="J10" i="5"/>
  <c r="F10" i="5" s="1"/>
  <c r="J43" i="5"/>
  <c r="F43" i="5" s="1"/>
  <c r="J14" i="5"/>
  <c r="J4" i="5"/>
  <c r="J12" i="5"/>
  <c r="J11" i="5"/>
  <c r="J29" i="5"/>
  <c r="F29" i="5" s="1"/>
  <c r="J60" i="5"/>
  <c r="J33" i="5"/>
  <c r="F33" i="5" s="1"/>
  <c r="J15" i="5"/>
  <c r="F15" i="5" s="1"/>
  <c r="J22" i="5"/>
  <c r="J9" i="5"/>
  <c r="J50" i="5"/>
  <c r="J54" i="5"/>
  <c r="F54" i="5" s="1"/>
  <c r="J58" i="5"/>
  <c r="J61" i="5"/>
  <c r="F61" i="5" s="1"/>
  <c r="J5" i="5"/>
  <c r="J52" i="5"/>
  <c r="F52" i="5" s="1"/>
  <c r="J18" i="5"/>
  <c r="J39" i="5"/>
  <c r="J23" i="5"/>
  <c r="J38" i="5"/>
  <c r="J49" i="5"/>
  <c r="J24" i="5"/>
  <c r="J34" i="5"/>
  <c r="J35" i="5"/>
  <c r="J6" i="5"/>
  <c r="AG21" i="7"/>
  <c r="AC21" i="7"/>
  <c r="Y23" i="7"/>
  <c r="U29" i="7"/>
  <c r="Q29" i="7"/>
  <c r="M29" i="7"/>
  <c r="I29" i="7"/>
  <c r="AG48" i="7"/>
  <c r="AC48" i="7"/>
  <c r="Y48" i="7"/>
  <c r="U48" i="7"/>
  <c r="Q48" i="7"/>
  <c r="M48" i="7"/>
  <c r="I48" i="7"/>
  <c r="AG24" i="7"/>
  <c r="AC24" i="7"/>
  <c r="Y11" i="7"/>
  <c r="U33" i="7"/>
  <c r="Q33" i="7"/>
  <c r="M33" i="7"/>
  <c r="I33" i="7"/>
  <c r="AG19" i="7"/>
  <c r="AC19" i="7"/>
  <c r="Y21" i="7"/>
  <c r="U26" i="7"/>
  <c r="Q26" i="7"/>
  <c r="M25" i="7"/>
  <c r="I25" i="7"/>
  <c r="AG14" i="7"/>
  <c r="AC14" i="7"/>
  <c r="Y16" i="7"/>
  <c r="U21" i="7"/>
  <c r="Q21" i="7"/>
  <c r="M21" i="7"/>
  <c r="I21" i="7"/>
  <c r="AG15" i="7"/>
  <c r="AC15" i="7"/>
  <c r="Y22" i="7"/>
  <c r="U27" i="7"/>
  <c r="Q27" i="7"/>
  <c r="M27" i="7"/>
  <c r="I27" i="7"/>
  <c r="AG7" i="7"/>
  <c r="AC7" i="7"/>
  <c r="Y6" i="7"/>
  <c r="U7" i="7"/>
  <c r="Q7" i="7"/>
  <c r="M7" i="7"/>
  <c r="I7" i="7"/>
  <c r="AG26" i="7"/>
  <c r="AC26" i="7"/>
  <c r="Y27" i="7"/>
  <c r="U37" i="7"/>
  <c r="Q37" i="7"/>
  <c r="M38" i="7"/>
  <c r="I38" i="7"/>
  <c r="AG32" i="7"/>
  <c r="AC32" i="7"/>
  <c r="Y35" i="7"/>
  <c r="U46" i="7"/>
  <c r="Q46" i="7"/>
  <c r="M46" i="7"/>
  <c r="I46" i="7"/>
  <c r="AG16" i="7"/>
  <c r="AC16" i="7"/>
  <c r="Y17" i="7"/>
  <c r="U16" i="7"/>
  <c r="Q16" i="7"/>
  <c r="M16" i="7"/>
  <c r="AG18" i="7"/>
  <c r="AC18" i="7"/>
  <c r="Y15" i="7"/>
  <c r="U23" i="7"/>
  <c r="Q23" i="7"/>
  <c r="M22" i="7"/>
  <c r="I22" i="7"/>
  <c r="AG8" i="7"/>
  <c r="AC8" i="7"/>
  <c r="Y8" i="7"/>
  <c r="U10" i="7"/>
  <c r="Q10" i="7"/>
  <c r="M10" i="7"/>
  <c r="I10" i="7"/>
  <c r="AG23" i="7"/>
  <c r="AC23" i="7"/>
  <c r="Y25" i="7"/>
  <c r="U14" i="7"/>
  <c r="Q14" i="7"/>
  <c r="M20" i="7"/>
  <c r="I20" i="7"/>
  <c r="AG13" i="7"/>
  <c r="AC13" i="7"/>
  <c r="Y14" i="7"/>
  <c r="U9" i="7"/>
  <c r="Q9" i="7"/>
  <c r="M26" i="7"/>
  <c r="I26" i="7"/>
  <c r="AG25" i="7"/>
  <c r="AC25" i="7"/>
  <c r="Y29" i="7"/>
  <c r="U38" i="7"/>
  <c r="Q38" i="7"/>
  <c r="M17" i="7"/>
  <c r="AG17" i="7"/>
  <c r="AC17" i="7"/>
  <c r="Y19" i="7"/>
  <c r="U22" i="7"/>
  <c r="Q22" i="7"/>
  <c r="M23" i="7"/>
  <c r="I23" i="7"/>
  <c r="AG11" i="7"/>
  <c r="AC11" i="7"/>
  <c r="Y12" i="7"/>
  <c r="U13" i="7"/>
  <c r="Q13" i="7"/>
  <c r="M13" i="7"/>
  <c r="I13" i="7"/>
  <c r="AG20" i="7"/>
  <c r="AC20" i="7"/>
  <c r="Y20" i="7"/>
  <c r="U25" i="7"/>
  <c r="Q25" i="7"/>
  <c r="M9" i="7"/>
  <c r="AG22" i="7"/>
  <c r="AC22" i="7"/>
  <c r="Y26" i="7"/>
  <c r="U20" i="7"/>
  <c r="Q20" i="7"/>
  <c r="M14" i="7"/>
  <c r="AG31" i="7"/>
  <c r="AC31" i="7"/>
  <c r="Y36" i="7"/>
  <c r="U45" i="7"/>
  <c r="Q45" i="7"/>
  <c r="M45" i="7"/>
  <c r="I45" i="7"/>
  <c r="AG9" i="7"/>
  <c r="AC9" i="7"/>
  <c r="Y10" i="7"/>
  <c r="U8" i="7"/>
  <c r="Q8" i="7"/>
  <c r="M8" i="7"/>
  <c r="I8" i="7"/>
  <c r="AG6" i="7"/>
  <c r="AC6" i="7"/>
  <c r="Y7" i="7"/>
  <c r="U6" i="7"/>
  <c r="M6" i="7"/>
  <c r="I6" i="7"/>
  <c r="E31" i="7" l="1"/>
  <c r="E18" i="7"/>
  <c r="F11" i="5"/>
  <c r="F27" i="5"/>
  <c r="F56" i="5"/>
  <c r="F48" i="5"/>
  <c r="E7" i="6"/>
  <c r="E12" i="6"/>
  <c r="E32" i="7"/>
  <c r="E24" i="7"/>
  <c r="F6" i="5"/>
  <c r="F34" i="5"/>
  <c r="F49" i="5"/>
  <c r="F23" i="5"/>
  <c r="F58" i="5"/>
  <c r="F50" i="5"/>
  <c r="F12" i="5"/>
  <c r="F25" i="5"/>
  <c r="F8" i="5"/>
  <c r="F62" i="5"/>
  <c r="F28" i="5"/>
  <c r="F42" i="5"/>
  <c r="F32" i="5"/>
  <c r="E9" i="6"/>
  <c r="F14" i="5"/>
  <c r="F22" i="5"/>
  <c r="F5" i="5"/>
  <c r="F18" i="5"/>
  <c r="E8" i="6"/>
  <c r="E4" i="6"/>
  <c r="E5" i="6"/>
  <c r="E6" i="6"/>
  <c r="E11" i="6"/>
  <c r="E9" i="7"/>
  <c r="E13" i="7"/>
  <c r="E46" i="7"/>
  <c r="E33" i="7"/>
  <c r="E7" i="7"/>
  <c r="E45" i="7"/>
  <c r="E36" i="7"/>
  <c r="E26" i="7"/>
  <c r="E20" i="7"/>
  <c r="E19" i="7"/>
  <c r="E29" i="7"/>
  <c r="E25" i="7"/>
  <c r="E15" i="7"/>
  <c r="E17" i="7"/>
  <c r="E38" i="7"/>
  <c r="E37" i="7"/>
  <c r="E27" i="7"/>
  <c r="E22" i="7"/>
  <c r="E21" i="7"/>
  <c r="E48" i="7"/>
  <c r="F35" i="5"/>
  <c r="F24" i="5"/>
  <c r="F38" i="5"/>
  <c r="F39" i="5"/>
  <c r="F9" i="5"/>
  <c r="F60" i="5"/>
  <c r="F4" i="5"/>
  <c r="F59" i="5"/>
  <c r="F21" i="5"/>
  <c r="F36" i="5"/>
  <c r="F19" i="5"/>
  <c r="F31" i="5"/>
  <c r="E10" i="7"/>
  <c r="E12" i="7"/>
  <c r="E14" i="7"/>
  <c r="E8" i="7"/>
  <c r="E35" i="7"/>
  <c r="E6" i="7"/>
  <c r="E16" i="7"/>
  <c r="E11" i="7"/>
  <c r="E23" i="7"/>
  <c r="H38" i="4" l="1"/>
  <c r="G38" i="4"/>
  <c r="C38" i="4"/>
  <c r="B38" i="4"/>
  <c r="H39" i="4"/>
  <c r="G39" i="4"/>
  <c r="C39" i="4"/>
  <c r="B39" i="4"/>
  <c r="H41" i="4" l="1"/>
  <c r="H51" i="4"/>
  <c r="G51" i="4"/>
  <c r="G41" i="4"/>
  <c r="H46" i="4"/>
  <c r="H36" i="4"/>
  <c r="G31" i="4"/>
  <c r="H31" i="4"/>
  <c r="H26" i="4"/>
  <c r="G21" i="4"/>
  <c r="H21" i="4"/>
  <c r="C51" i="4"/>
  <c r="B46" i="4"/>
  <c r="C46" i="4"/>
  <c r="C41" i="4"/>
  <c r="B36" i="4"/>
  <c r="C36" i="4"/>
  <c r="C31" i="4"/>
  <c r="B26" i="4"/>
  <c r="C26" i="4"/>
  <c r="B51" i="4"/>
  <c r="G50" i="4"/>
  <c r="C50" i="4"/>
  <c r="B50" i="4"/>
  <c r="H49" i="4"/>
  <c r="G49" i="4"/>
  <c r="B49" i="4"/>
  <c r="H48" i="4"/>
  <c r="G48" i="4"/>
  <c r="C48" i="4"/>
  <c r="B48" i="4"/>
  <c r="H45" i="4"/>
  <c r="G45" i="4"/>
  <c r="C45" i="4"/>
  <c r="B45" i="4"/>
  <c r="H44" i="4"/>
  <c r="G44" i="4"/>
  <c r="C44" i="4"/>
  <c r="B44" i="4"/>
  <c r="H43" i="4"/>
  <c r="G43" i="4"/>
  <c r="C43" i="4"/>
  <c r="B43" i="4"/>
  <c r="B41" i="4"/>
  <c r="H40" i="4"/>
  <c r="G40" i="4"/>
  <c r="C40" i="4"/>
  <c r="B40" i="4"/>
  <c r="G36" i="4"/>
  <c r="H35" i="4"/>
  <c r="G35" i="4"/>
  <c r="C35" i="4"/>
  <c r="B35" i="4"/>
  <c r="H34" i="4"/>
  <c r="G34" i="4"/>
  <c r="C34" i="4"/>
  <c r="B34" i="4"/>
  <c r="H33" i="4"/>
  <c r="G33" i="4"/>
  <c r="C33" i="4"/>
  <c r="B33" i="4"/>
  <c r="B31" i="4"/>
  <c r="H30" i="4"/>
  <c r="G30" i="4"/>
  <c r="C30" i="4"/>
  <c r="B30" i="4"/>
  <c r="H29" i="4"/>
  <c r="G29" i="4"/>
  <c r="C29" i="4"/>
  <c r="B29" i="4"/>
  <c r="H28" i="4"/>
  <c r="G28" i="4"/>
  <c r="C28" i="4"/>
  <c r="H50" i="4" s="1"/>
  <c r="B28" i="4"/>
  <c r="G26" i="4"/>
  <c r="H25" i="4"/>
  <c r="G25" i="4"/>
  <c r="C25" i="4"/>
  <c r="C49" i="4" s="1"/>
  <c r="B25" i="4"/>
  <c r="H24" i="4"/>
  <c r="G24" i="4"/>
  <c r="C24" i="4"/>
  <c r="B24" i="4"/>
  <c r="H23" i="4"/>
  <c r="G23" i="4"/>
  <c r="C23" i="4"/>
  <c r="B23" i="4"/>
  <c r="G46" i="4" s="1"/>
  <c r="H20" i="4"/>
  <c r="G20" i="4"/>
  <c r="H19" i="4"/>
  <c r="G19" i="4"/>
  <c r="H18" i="4"/>
  <c r="G18" i="4"/>
  <c r="C38" i="3" l="1"/>
  <c r="B38" i="3"/>
  <c r="C37" i="3"/>
  <c r="B37" i="3"/>
  <c r="C36" i="3"/>
  <c r="B36" i="3"/>
  <c r="C33" i="3"/>
  <c r="B58" i="3" s="1"/>
  <c r="B33" i="3"/>
  <c r="C58" i="3" s="1"/>
  <c r="C32" i="3"/>
  <c r="B57" i="3" s="1"/>
  <c r="B32" i="3"/>
  <c r="C57" i="3" s="1"/>
  <c r="C31" i="3"/>
  <c r="B56" i="3" s="1"/>
  <c r="B31" i="3"/>
  <c r="C56" i="3" s="1"/>
  <c r="C28" i="3"/>
  <c r="B53" i="3" s="1"/>
  <c r="B28" i="3"/>
  <c r="C53" i="3" s="1"/>
  <c r="C27" i="3"/>
  <c r="B52" i="3" s="1"/>
  <c r="B27" i="3"/>
  <c r="C52" i="3" s="1"/>
  <c r="C26" i="3"/>
  <c r="B51" i="3" s="1"/>
  <c r="B26" i="3"/>
  <c r="C51" i="3" s="1"/>
  <c r="C23" i="3"/>
  <c r="B48" i="3" s="1"/>
  <c r="B23" i="3"/>
  <c r="C48" i="3" s="1"/>
  <c r="C22" i="3"/>
  <c r="B47" i="3" s="1"/>
  <c r="B22" i="3"/>
  <c r="C47" i="3" s="1"/>
  <c r="C21" i="3"/>
  <c r="B46" i="3" s="1"/>
  <c r="B21" i="3"/>
  <c r="C46" i="3" s="1"/>
  <c r="C18" i="3"/>
  <c r="B43" i="3" s="1"/>
  <c r="B18" i="3"/>
  <c r="C43" i="3" s="1"/>
  <c r="C17" i="3"/>
  <c r="B42" i="3" s="1"/>
  <c r="B17" i="3"/>
  <c r="C42" i="3" s="1"/>
  <c r="C16" i="3"/>
  <c r="B41" i="3" s="1"/>
  <c r="B16" i="3"/>
  <c r="C41" i="3" s="1"/>
  <c r="I9" i="3"/>
  <c r="H9" i="3"/>
</calcChain>
</file>

<file path=xl/sharedStrings.xml><?xml version="1.0" encoding="utf-8"?>
<sst xmlns="http://schemas.openxmlformats.org/spreadsheetml/2006/main" count="3032" uniqueCount="619">
  <si>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</si>
  <si>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</si>
  <si>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</si>
  <si>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</si>
  <si>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</si>
  <si>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</si>
  <si>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</si>
  <si>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</si>
  <si>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</si>
  <si>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</si>
  <si>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S</t>
  </si>
  <si>
    <t>L</t>
  </si>
  <si>
    <t>J</t>
  </si>
  <si>
    <t>M</t>
  </si>
  <si>
    <t>V</t>
  </si>
  <si>
    <t>D</t>
  </si>
  <si>
    <t>CL</t>
  </si>
  <si>
    <t>OL</t>
  </si>
  <si>
    <t>J2</t>
  </si>
  <si>
    <t>J5</t>
  </si>
  <si>
    <t>J9</t>
  </si>
  <si>
    <t>MNID</t>
  </si>
  <si>
    <t>J7</t>
  </si>
  <si>
    <t>J6</t>
  </si>
  <si>
    <t>J4</t>
  </si>
  <si>
    <t>conseil fédéral</t>
  </si>
  <si>
    <t>J3</t>
  </si>
  <si>
    <t>J1</t>
  </si>
  <si>
    <t>conseil Fédéral</t>
  </si>
  <si>
    <t>J10</t>
  </si>
  <si>
    <t>CDT</t>
  </si>
  <si>
    <t>J8</t>
  </si>
  <si>
    <t>MNE</t>
  </si>
  <si>
    <t>MRE</t>
  </si>
  <si>
    <t>VDO</t>
  </si>
  <si>
    <t>Winmau</t>
  </si>
  <si>
    <t>Masters</t>
  </si>
  <si>
    <t>Halluin</t>
  </si>
  <si>
    <t>NOEL</t>
  </si>
  <si>
    <t>TITI</t>
  </si>
  <si>
    <t>MRI</t>
  </si>
  <si>
    <t>Toufflers</t>
  </si>
  <si>
    <t>DARC22</t>
  </si>
  <si>
    <t>HODC</t>
  </si>
  <si>
    <t>DOLINA</t>
  </si>
  <si>
    <t>ACDC</t>
  </si>
  <si>
    <t>Joués</t>
  </si>
  <si>
    <t>Victoires</t>
  </si>
  <si>
    <t>Nuls</t>
  </si>
  <si>
    <t>Défaites</t>
  </si>
  <si>
    <t>Matchs</t>
  </si>
  <si>
    <t>Manches</t>
  </si>
  <si>
    <t>Pénalités</t>
  </si>
  <si>
    <t>Diff Part</t>
  </si>
  <si>
    <t>D1</t>
  </si>
  <si>
    <t>Points</t>
  </si>
  <si>
    <t>N</t>
  </si>
  <si>
    <t>+</t>
  </si>
  <si>
    <t>-</t>
  </si>
  <si>
    <t>GA</t>
  </si>
  <si>
    <t>Part.</t>
  </si>
  <si>
    <t>Titi Boys</t>
  </si>
  <si>
    <t>Darc22</t>
  </si>
  <si>
    <t>Cdt</t>
  </si>
  <si>
    <t>Hodc</t>
  </si>
  <si>
    <t>Acdc</t>
  </si>
  <si>
    <t>TITI BOYS</t>
  </si>
  <si>
    <t>ABEILLES</t>
  </si>
  <si>
    <t>CDT
GRIZAUT Philippe
06.25.51.09.85</t>
  </si>
  <si>
    <t>TITI BOYS
BLAZEIX Thierry
06.24.79.10.20</t>
  </si>
  <si>
    <t>Cal</t>
  </si>
  <si>
    <t>CAL
VOISE Philippe
06.75.06.97.59</t>
  </si>
  <si>
    <t>du 17/03 au 28/03/2014</t>
  </si>
  <si>
    <t>du 03/03 au 14/03/2014</t>
  </si>
  <si>
    <t>du 03/02 au 14/02/2014</t>
  </si>
  <si>
    <t>du 20/01 au 31/01/2014</t>
  </si>
  <si>
    <t>du 06/01 au 17/01/2014</t>
  </si>
  <si>
    <t>du 02/12 au 13/12/2013</t>
  </si>
  <si>
    <t>du 18/11 au 29/11/2013</t>
  </si>
  <si>
    <t>du 04/11 au 15/11/2013</t>
  </si>
  <si>
    <t>du 07/10 au 18/10/2013</t>
  </si>
  <si>
    <t>du 23/09 au 04/10/2013</t>
  </si>
  <si>
    <t>Intercom</t>
  </si>
  <si>
    <t>CAL</t>
  </si>
  <si>
    <t>CPARD</t>
  </si>
  <si>
    <t>St Philibert
de grand lieu (44)</t>
  </si>
  <si>
    <t>Remiremont
(88)</t>
  </si>
  <si>
    <t>BrayDunes
(59)</t>
  </si>
  <si>
    <t>Granville
(50)</t>
  </si>
  <si>
    <t>Halluin
(59)</t>
  </si>
  <si>
    <t>St Léger des Vignes
(44)</t>
  </si>
  <si>
    <t>J11</t>
  </si>
  <si>
    <t>J12</t>
  </si>
  <si>
    <t>J13</t>
  </si>
  <si>
    <t>J14</t>
  </si>
  <si>
    <t>Dolina 3</t>
  </si>
  <si>
    <t>Dolina 1</t>
  </si>
  <si>
    <t>Dolina 2</t>
  </si>
  <si>
    <t>TitiBoys 2</t>
  </si>
  <si>
    <t>Hodc 2</t>
  </si>
  <si>
    <t>Acdc 2</t>
  </si>
  <si>
    <t>Hodc 3</t>
  </si>
  <si>
    <t>Cdt 2</t>
  </si>
  <si>
    <t>HODC
CHAUSSIS "Toc"
06.21.18.14.43</t>
  </si>
  <si>
    <t>ACDC
GALAND "Fred"
06.07.11.92.85</t>
  </si>
  <si>
    <t>du 16/09 au 27/09/2013</t>
  </si>
  <si>
    <t>du 30/09 au 11/10/2013</t>
  </si>
  <si>
    <t>du 14/10 au 25/10/2013</t>
  </si>
  <si>
    <t>du 16/12 au 27/12/2013</t>
  </si>
  <si>
    <t>du 24/02 au 07/03/2014</t>
  </si>
  <si>
    <t>du 10/03 au 21/03/2014</t>
  </si>
  <si>
    <t>du 24/03 au 28/03/2014</t>
  </si>
  <si>
    <t>du 31/03 au 04/04/2014</t>
  </si>
  <si>
    <t>Dolina1</t>
  </si>
  <si>
    <t>Dolina2</t>
  </si>
  <si>
    <t>Dolina3</t>
  </si>
  <si>
    <t>Hodc2</t>
  </si>
  <si>
    <t>Hodc3</t>
  </si>
  <si>
    <t>TitiBoys2</t>
  </si>
  <si>
    <t>Cdt2</t>
  </si>
  <si>
    <t>Acdc2</t>
  </si>
  <si>
    <t>BLOUET Gérald</t>
  </si>
  <si>
    <t>SCHINELLA Sébastien</t>
  </si>
  <si>
    <t>LEMOINE Daniel</t>
  </si>
  <si>
    <t>LABOURDETTE Cyril</t>
  </si>
  <si>
    <t>LONGEVIALLE Antoine</t>
  </si>
  <si>
    <t>MAC CAFFREY Sylvie</t>
  </si>
  <si>
    <t>SAISON 2013/2014</t>
  </si>
  <si>
    <t>DEUXIEME DIVISION</t>
  </si>
  <si>
    <t>OC</t>
  </si>
  <si>
    <t>CC</t>
  </si>
  <si>
    <t>CDF</t>
  </si>
  <si>
    <t>?</t>
  </si>
  <si>
    <t>ODF</t>
  </si>
  <si>
    <t>OF</t>
  </si>
  <si>
    <t>B.Dunes</t>
  </si>
  <si>
    <t>ON</t>
  </si>
  <si>
    <t>Cp JP</t>
  </si>
  <si>
    <t>DARC22
JAN "Dom"
06.65.78.18.69</t>
  </si>
  <si>
    <t>B</t>
  </si>
  <si>
    <t>m</t>
  </si>
  <si>
    <t>T</t>
  </si>
  <si>
    <t>CASH Iain</t>
  </si>
  <si>
    <t>NC</t>
  </si>
  <si>
    <t>MADEC Jean-François</t>
  </si>
  <si>
    <t>VOISE Philippe</t>
  </si>
  <si>
    <t>ROLLAND Stéphane</t>
  </si>
  <si>
    <t>CHAUSSIS Arnaud</t>
  </si>
  <si>
    <t>TRIBOUILLOIS Olivier</t>
  </si>
  <si>
    <t>GUILLO Hervé</t>
  </si>
  <si>
    <t>CHAUSSIS Christophe</t>
  </si>
  <si>
    <t>CADIOU Joël</t>
  </si>
  <si>
    <t>THIBAUD Sébastien</t>
  </si>
  <si>
    <t>LE BUHAN Sébastien</t>
  </si>
  <si>
    <t>SAINT-PIERRE Serge</t>
  </si>
  <si>
    <t>FERNANDES Philippe</t>
  </si>
  <si>
    <t>HECTOR Eric</t>
  </si>
  <si>
    <t>GALAND Frédéric</t>
  </si>
  <si>
    <t>BELARBI Medhi</t>
  </si>
  <si>
    <t>CARTIER Alain</t>
  </si>
  <si>
    <t>GUILLOU Patrice</t>
  </si>
  <si>
    <t>BRUNEEL Jacky</t>
  </si>
  <si>
    <t>CLARK Mike</t>
  </si>
  <si>
    <t>BELIN Daniel</t>
  </si>
  <si>
    <t>CLARK Tristan</t>
  </si>
  <si>
    <t>BORSELLINO Swan</t>
  </si>
  <si>
    <t>ROSEAU Etienne</t>
  </si>
  <si>
    <t>LEROY Dominique</t>
  </si>
  <si>
    <t>MIURA Hiroko</t>
  </si>
  <si>
    <t>MONTAILLE Jennifer</t>
  </si>
  <si>
    <t>SPYCHER Bertrand</t>
  </si>
  <si>
    <t>DURAND Julien</t>
  </si>
  <si>
    <t>LEBACHELEY Yuri</t>
  </si>
  <si>
    <t>NAMIETA Elodie</t>
  </si>
  <si>
    <t>QUICK Joseph</t>
  </si>
  <si>
    <t>MILECHINE Sergueï</t>
  </si>
  <si>
    <t>YU Xinchen</t>
  </si>
  <si>
    <t>LESSELLIER David</t>
  </si>
  <si>
    <t>DEMICHELIS Pierre</t>
  </si>
  <si>
    <t>Dolina</t>
  </si>
  <si>
    <t>Cdt/Hodc</t>
  </si>
  <si>
    <t>CASH I / FERNANDES P</t>
  </si>
  <si>
    <t>SAINT-PIERRE S / VOISE P</t>
  </si>
  <si>
    <t>CLARK M / CLARK T</t>
  </si>
  <si>
    <t>LABOURDETTE C / THIBAUD S</t>
  </si>
  <si>
    <t>BELIN D / TORMEN O</t>
  </si>
  <si>
    <t>LONGEVIALLE A / SCHINELLA S</t>
  </si>
  <si>
    <t>BELARBI M / BLOUET G</t>
  </si>
  <si>
    <t>HECTOR E / MADEC J.F</t>
  </si>
  <si>
    <t>CHAUSSIS A / LESSELLIER D</t>
  </si>
  <si>
    <t>CADIOU J / GUILLO H</t>
  </si>
  <si>
    <t>BRUNEEL J / LEBUHAN S</t>
  </si>
  <si>
    <t>DEMICHELIS P / ROLLAND S</t>
  </si>
  <si>
    <t>MIURA H / MONTAILLE J</t>
  </si>
  <si>
    <t>CARTIER A / GUILLOU P</t>
  </si>
  <si>
    <t>BORSELLINO S / LEROY D</t>
  </si>
  <si>
    <t>QUICK J / ROSEAU E</t>
  </si>
  <si>
    <t>PHOMMASONE C / YU X</t>
  </si>
  <si>
    <t>DURAND J / LEBACHELEY Y</t>
  </si>
  <si>
    <t>MILECHINE S / PHOMMASONE D</t>
  </si>
  <si>
    <t>CHAUSSIS C / SPYCHER B</t>
  </si>
  <si>
    <t>MARTY S / VASSEUR Y</t>
  </si>
  <si>
    <t>COHEN A / LAMBERT M</t>
  </si>
  <si>
    <t>MARTY Stéphane</t>
  </si>
  <si>
    <t>VASSEUR Yann</t>
  </si>
  <si>
    <t>LAMBERT Marianne</t>
  </si>
  <si>
    <t>PHILLIPS Carolyn</t>
  </si>
  <si>
    <t>COHEN Alexandra</t>
  </si>
  <si>
    <t>TRIBOUILLOIS Grégoire</t>
  </si>
  <si>
    <t>NL</t>
  </si>
  <si>
    <t>GENERAL</t>
  </si>
  <si>
    <t>JOURNEE 1</t>
  </si>
  <si>
    <t>JOURNEE 2</t>
  </si>
  <si>
    <t>JOURNEE 3</t>
  </si>
  <si>
    <t>JOURNEE 4</t>
  </si>
  <si>
    <t>JOURNEE 5</t>
  </si>
  <si>
    <t>JOURNEE 6</t>
  </si>
  <si>
    <t>JOURNEE 7</t>
  </si>
  <si>
    <t>JOURNEE 8</t>
  </si>
  <si>
    <t>JOURNEE 9</t>
  </si>
  <si>
    <t>JOURNEE 10</t>
  </si>
  <si>
    <t>SIMPLE</t>
  </si>
  <si>
    <t>DOUBLE</t>
  </si>
  <si>
    <t>NOM</t>
  </si>
  <si>
    <t>CLUB</t>
  </si>
  <si>
    <t>% SIMPLE</t>
  </si>
  <si>
    <t>% DOUBLE</t>
  </si>
  <si>
    <t>TOT</t>
  </si>
  <si>
    <t>Guillou Patrice</t>
  </si>
  <si>
    <t>TITIBOYS</t>
  </si>
  <si>
    <t>Moyenne</t>
  </si>
  <si>
    <t>Cadiou Joël</t>
  </si>
  <si>
    <t>Equipe</t>
  </si>
  <si>
    <t>Joueurs</t>
  </si>
  <si>
    <t>Madec Jean-François</t>
  </si>
  <si>
    <t>Simple</t>
  </si>
  <si>
    <t>Double</t>
  </si>
  <si>
    <t>Utilisés</t>
  </si>
  <si>
    <t>Hector Eric</t>
  </si>
  <si>
    <t>Cash Iain</t>
  </si>
  <si>
    <t>Grizaut Philippe</t>
  </si>
  <si>
    <t>Cartier Alain</t>
  </si>
  <si>
    <t>Teixeira Toni</t>
  </si>
  <si>
    <t>Fromage Jean-François</t>
  </si>
  <si>
    <t>Rolland Stéphane</t>
  </si>
  <si>
    <t>Tribouillois Olivier</t>
  </si>
  <si>
    <t>Chaussis Arnaud</t>
  </si>
  <si>
    <t>Le Buhan Sébastien</t>
  </si>
  <si>
    <t>Jan Dominique</t>
  </si>
  <si>
    <t>Labourdette Cyril</t>
  </si>
  <si>
    <t>Chaussis Christophe</t>
  </si>
  <si>
    <t>Miura Yoshihiko</t>
  </si>
  <si>
    <t>Galand Frédéric</t>
  </si>
  <si>
    <t>Demichelis Pierre</t>
  </si>
  <si>
    <t>Epaillard Thierry</t>
  </si>
  <si>
    <t>Blazeix Thierry</t>
  </si>
  <si>
    <t>Guillo Hervé</t>
  </si>
  <si>
    <t>Rifaat Kinane</t>
  </si>
  <si>
    <t>Borsellino Swann</t>
  </si>
  <si>
    <t>SaintPierre Serge</t>
  </si>
  <si>
    <t>Voise Philippe</t>
  </si>
  <si>
    <t>Vasseur Yann</t>
  </si>
  <si>
    <t>Panchèvre Pascal</t>
  </si>
  <si>
    <t>Marty Stéphane</t>
  </si>
  <si>
    <t>Lesselier David</t>
  </si>
  <si>
    <t>PHOMMASONE Davy</t>
  </si>
  <si>
    <t>PHOMMASONE Chansamone</t>
  </si>
  <si>
    <t>JOURNEE 11</t>
  </si>
  <si>
    <t>JOURNEE 12</t>
  </si>
  <si>
    <t>JOURNEE 13</t>
  </si>
  <si>
    <t>JOURNEE 14</t>
  </si>
  <si>
    <t>DOLINA1</t>
  </si>
  <si>
    <t>Cadiou Denis</t>
  </si>
  <si>
    <t>Lemoine Daniel</t>
  </si>
  <si>
    <t>DOLINA2</t>
  </si>
  <si>
    <t>Granger Antoine</t>
  </si>
  <si>
    <t>Harmand Dominique</t>
  </si>
  <si>
    <t>DOLINA3</t>
  </si>
  <si>
    <t>Schinella Sébastien</t>
  </si>
  <si>
    <t>Caussanel Serge</t>
  </si>
  <si>
    <t>Belin Daniel</t>
  </si>
  <si>
    <t>Longevialle Antoine</t>
  </si>
  <si>
    <t>Terlicoq Jean-Yves</t>
  </si>
  <si>
    <t>Harmand Tamara</t>
  </si>
  <si>
    <t>Barray Candice</t>
  </si>
  <si>
    <t>Bruneel Jacky</t>
  </si>
  <si>
    <t>Lorant Sédik</t>
  </si>
  <si>
    <t>Tormen Olivier</t>
  </si>
  <si>
    <t>Lambert Mariane</t>
  </si>
  <si>
    <t>Capron Bernard</t>
  </si>
  <si>
    <t>Terlicoq Pierrick</t>
  </si>
  <si>
    <t>MacCaffrey Sylvie</t>
  </si>
  <si>
    <t>Verdier Géraldine</t>
  </si>
  <si>
    <t>Namieta Elodie</t>
  </si>
  <si>
    <t>Pierre Emmanuel</t>
  </si>
  <si>
    <t>Durand Julien</t>
  </si>
  <si>
    <t>Quick Joseph</t>
  </si>
  <si>
    <t>Blandin Bernard</t>
  </si>
  <si>
    <t>Thibaud Sébastien</t>
  </si>
  <si>
    <t>Miura Hiroko</t>
  </si>
  <si>
    <t>Blouet Gérald</t>
  </si>
  <si>
    <t>Pierrot Guillaume</t>
  </si>
  <si>
    <t>Tarisse Michel</t>
  </si>
  <si>
    <t>Cantrelle Corail</t>
  </si>
  <si>
    <t>Phommasone Chansamone</t>
  </si>
  <si>
    <t>Duchateau F.Xavier</t>
  </si>
  <si>
    <t>Kakoun Jacky</t>
  </si>
  <si>
    <t>Novakovic David</t>
  </si>
  <si>
    <t>Lemoine Véronique</t>
  </si>
  <si>
    <t>Corde Josse</t>
  </si>
  <si>
    <t>Phommasone Davy</t>
  </si>
  <si>
    <t>Yu Xinchen</t>
  </si>
  <si>
    <t>Cohen Alexandra</t>
  </si>
  <si>
    <t>Recegant Johan</t>
  </si>
  <si>
    <t>Spycher Bertrand</t>
  </si>
  <si>
    <t>Clark Tristan</t>
  </si>
  <si>
    <t>Clark Mike</t>
  </si>
  <si>
    <t>Gallier Thierry</t>
  </si>
  <si>
    <t>D2</t>
  </si>
  <si>
    <t>HARMAND Dominique</t>
  </si>
  <si>
    <t>PIERRE Emmanuel</t>
  </si>
  <si>
    <t>HARMAND Tamara</t>
  </si>
  <si>
    <t>GONORD Jocelyne</t>
  </si>
  <si>
    <t>GUILLO H / GUILLOU P</t>
  </si>
  <si>
    <t>PHILLIPS C / SAINT-PIERRE S</t>
  </si>
  <si>
    <t>HARMAND T / LAMBERT M</t>
  </si>
  <si>
    <t>HARMAND D / PIERRE E</t>
  </si>
  <si>
    <t>CHAUSSIS A / DECOU P</t>
  </si>
  <si>
    <t>MIURA H / PHOMMASONE C</t>
  </si>
  <si>
    <t>MARANHAO Lionel</t>
  </si>
  <si>
    <t>GARNIER Pierre</t>
  </si>
  <si>
    <t>D.Bulles</t>
  </si>
  <si>
    <t>Luzarches</t>
  </si>
  <si>
    <t>COUTANCIER Fabien</t>
  </si>
  <si>
    <t>VAUDAN Eric</t>
  </si>
  <si>
    <t>CLOUET Hervé</t>
  </si>
  <si>
    <t>PIEUCHON Christophe</t>
  </si>
  <si>
    <t>DUMONTET Julien</t>
  </si>
  <si>
    <t>GONORD J / MARANHAO L</t>
  </si>
  <si>
    <t>NAMIETA E / JORDAO P</t>
  </si>
  <si>
    <t>Hodc/NL</t>
  </si>
  <si>
    <t>GARNIER P / PHILLIPS C</t>
  </si>
  <si>
    <t>Dbulles/Cal</t>
  </si>
  <si>
    <t>CLOUET H / GONORD L</t>
  </si>
  <si>
    <t>NL/Luzarches</t>
  </si>
  <si>
    <t>JORDAO P / MARANHAO L</t>
  </si>
  <si>
    <t>NAMIETA E / PIEUCHON D</t>
  </si>
  <si>
    <t>COUTANCIER F / DUMONTET J</t>
  </si>
  <si>
    <t>BEROTTO S / LANGLASSE O</t>
  </si>
  <si>
    <t>LANGLASSE Olivier</t>
  </si>
  <si>
    <t>BEROTTO Sylvain</t>
  </si>
  <si>
    <t>JAN Dominique</t>
  </si>
  <si>
    <t>DECOU Patrick</t>
  </si>
  <si>
    <t>GOSS Christian</t>
  </si>
  <si>
    <t>BLAZEIX Thierry</t>
  </si>
  <si>
    <t>CAUSSANEL Serge</t>
  </si>
  <si>
    <t>TAVENNEC Jean-Marc</t>
  </si>
  <si>
    <t>PHOMMASONE Chans</t>
  </si>
  <si>
    <t>Titi</t>
  </si>
  <si>
    <t>Darc</t>
  </si>
  <si>
    <t>OC Hodc</t>
  </si>
  <si>
    <t>OC Darc22</t>
  </si>
  <si>
    <t>Bonus Vétérans
OC Darc22</t>
  </si>
  <si>
    <t>TOTAL</t>
  </si>
  <si>
    <t>Chesneau Thierry</t>
  </si>
  <si>
    <t>CLUBS</t>
  </si>
  <si>
    <t>NOMBRE
DE
LICENCIES</t>
  </si>
  <si>
    <t>%</t>
  </si>
  <si>
    <t>%
Participation</t>
  </si>
  <si>
    <t>Extérieur</t>
  </si>
  <si>
    <t>N.Licencié</t>
  </si>
  <si>
    <t>dont x
Féminines</t>
  </si>
  <si>
    <t>OC 21/09/13</t>
  </si>
  <si>
    <t>OC 05/10/13</t>
  </si>
  <si>
    <t>OC 23/11/13</t>
  </si>
  <si>
    <t>CC 14/12/13</t>
  </si>
  <si>
    <t>OC 25/01/14</t>
  </si>
  <si>
    <t>OC 29/03/14</t>
  </si>
  <si>
    <t>OC 05/04/14</t>
  </si>
  <si>
    <t>Milechine Sergueï</t>
  </si>
  <si>
    <t>Lebacheley Yuri</t>
  </si>
  <si>
    <t>Steichen Damien</t>
  </si>
  <si>
    <t>Montaillé Jennifer</t>
  </si>
  <si>
    <t>Chardron Christophe</t>
  </si>
  <si>
    <t>O</t>
  </si>
  <si>
    <t>Gyomarc'h Jean-François</t>
  </si>
  <si>
    <t>Lebacheley Youri</t>
  </si>
  <si>
    <t>TitiBoys</t>
  </si>
  <si>
    <t>MIURA Jennifer</t>
  </si>
  <si>
    <t xml:space="preserve"> </t>
  </si>
  <si>
    <t>Dolina/Cdt</t>
  </si>
  <si>
    <t>Maranhao</t>
  </si>
  <si>
    <t>Rolland</t>
  </si>
  <si>
    <t>Namieta</t>
  </si>
  <si>
    <t>Demichelis
Rolland</t>
  </si>
  <si>
    <t>Guillo
Guillo</t>
  </si>
  <si>
    <t>OC TitiBoys</t>
  </si>
  <si>
    <t>Bonus Vétérans
OC Titi Boys</t>
  </si>
  <si>
    <t>Bonus Vétérans
OC Cpard</t>
  </si>
  <si>
    <t>OC Dolina</t>
  </si>
  <si>
    <t>Bonus Vétérans
OC Dolina</t>
  </si>
  <si>
    <t>OC Cdt</t>
  </si>
  <si>
    <t>Bonus Vétérans
OC Cdt</t>
  </si>
  <si>
    <t>OC Acdc</t>
  </si>
  <si>
    <t>Bonus Vétérans
OC Acdc</t>
  </si>
  <si>
    <t>Bonus Vétérans
OC Hodc</t>
  </si>
  <si>
    <t>Couprege Remy</t>
  </si>
  <si>
    <t>Tavennec Jean-Marc</t>
  </si>
  <si>
    <t>Belarbi Medhi</t>
  </si>
  <si>
    <t>Roseau Etienne</t>
  </si>
  <si>
    <t>Lambert Marianne</t>
  </si>
  <si>
    <t>Lemoine Veronique</t>
  </si>
  <si>
    <t>Terlicoq PierrIck</t>
  </si>
  <si>
    <t>Couprege Rémy</t>
  </si>
  <si>
    <t>ACDC2</t>
  </si>
  <si>
    <t>CDT2</t>
  </si>
  <si>
    <t>HODC2</t>
  </si>
  <si>
    <t>HODC3</t>
  </si>
  <si>
    <t>TITI BOYS2</t>
  </si>
  <si>
    <t>Goss Christian</t>
  </si>
  <si>
    <t>Juillet</t>
  </si>
  <si>
    <t>Août</t>
  </si>
  <si>
    <t>LeBuhan Sébastien</t>
  </si>
  <si>
    <t>LEADER</t>
  </si>
  <si>
    <t>1ère J</t>
  </si>
  <si>
    <t>2ème J</t>
  </si>
  <si>
    <t>3ème J</t>
  </si>
  <si>
    <t>4ème J</t>
  </si>
  <si>
    <t>5ème J</t>
  </si>
  <si>
    <t>6ème J</t>
  </si>
  <si>
    <t>7ème J</t>
  </si>
  <si>
    <t>8ème J</t>
  </si>
  <si>
    <t>9ème J</t>
  </si>
  <si>
    <t>10ème J</t>
  </si>
  <si>
    <t>11ème J</t>
  </si>
  <si>
    <t>12ème J</t>
  </si>
  <si>
    <t>13ème J</t>
  </si>
  <si>
    <t>14ème J</t>
  </si>
  <si>
    <t>DOLINA 1</t>
  </si>
  <si>
    <t>HODC 2</t>
  </si>
  <si>
    <t>Depasquale Dominique</t>
  </si>
  <si>
    <t>Cayuela Pascal</t>
  </si>
  <si>
    <t>Souillard Franck</t>
  </si>
  <si>
    <t>Desfemmes Gilles</t>
  </si>
  <si>
    <t>Match(s)
Joué(s)</t>
  </si>
  <si>
    <t>Cauyela Pascal</t>
  </si>
  <si>
    <t>Labre Jacques</t>
  </si>
  <si>
    <t>Valentin Mickaël</t>
  </si>
  <si>
    <t>Fernandes Philippe</t>
  </si>
  <si>
    <t>Dubois Chrsitophe</t>
  </si>
  <si>
    <t>Chauvet François</t>
  </si>
  <si>
    <t>Maranhao Lionel</t>
  </si>
  <si>
    <t>StPierre Serge</t>
  </si>
  <si>
    <t>Garnier Pierre</t>
  </si>
  <si>
    <t>Torchy Simon</t>
  </si>
  <si>
    <t>Lessellier David</t>
  </si>
  <si>
    <t>Marie Arnaud</t>
  </si>
  <si>
    <t>Vaquette Nicolas</t>
  </si>
  <si>
    <t>Bertotto Sylvain</t>
  </si>
  <si>
    <t>Martin Vincent</t>
  </si>
  <si>
    <t>Sillau Sébastien</t>
  </si>
  <si>
    <t>Langlasse Olivier</t>
  </si>
  <si>
    <t>CADIOU Denis</t>
  </si>
  <si>
    <t>MCCaffrey Sylvie</t>
  </si>
  <si>
    <t>Phillips Carolyn</t>
  </si>
  <si>
    <t>Gonord Jocelyne</t>
  </si>
  <si>
    <t>Labre / Maranhao</t>
  </si>
  <si>
    <t>Namieta / Valentin</t>
  </si>
  <si>
    <t>Hector / Madec</t>
  </si>
  <si>
    <t>Cartier / Guillou</t>
  </si>
  <si>
    <t>Grizaut / Jan</t>
  </si>
  <si>
    <t>Blazeix / Tavennec</t>
  </si>
  <si>
    <t>Martin / Vaquette</t>
  </si>
  <si>
    <t>Phomassone / Yu</t>
  </si>
  <si>
    <t>Blandin / Pierre</t>
  </si>
  <si>
    <t>Chauvet / Sillou</t>
  </si>
  <si>
    <t>Dubois / Roseau</t>
  </si>
  <si>
    <t>Longevialle / Schinella</t>
  </si>
  <si>
    <t>Goss / Lambert</t>
  </si>
  <si>
    <t>Cadiou / Guillo</t>
  </si>
  <si>
    <t>Garnier / Marie</t>
  </si>
  <si>
    <t>Cadiou / Caussanel</t>
  </si>
  <si>
    <t>Carrette / McCaffrey</t>
  </si>
  <si>
    <t>Bruneel / Le Buhan</t>
  </si>
  <si>
    <t>Chaussis / Lessellier</t>
  </si>
  <si>
    <t>Gonord / Montaille</t>
  </si>
  <si>
    <t>Cash / Fernandes</t>
  </si>
  <si>
    <t>Rolland / Spycher</t>
  </si>
  <si>
    <t>Phillips / StPierre</t>
  </si>
  <si>
    <t>Belarbi / Blouet</t>
  </si>
  <si>
    <t>Martinez / Torchy</t>
  </si>
  <si>
    <t>Belin / Tormen</t>
  </si>
  <si>
    <t>Bertotto / Langlasse</t>
  </si>
  <si>
    <t>Labourdette / Thibaud</t>
  </si>
  <si>
    <t>TORCHY Simon</t>
  </si>
  <si>
    <t>GRIZAUT Philippe</t>
  </si>
  <si>
    <t>BLANDIN Bernard</t>
  </si>
  <si>
    <t>VOS</t>
  </si>
  <si>
    <t>Ogel Jean-Christophe</t>
  </si>
  <si>
    <t>Martinez Alexandre</t>
  </si>
  <si>
    <t>MARTINEZ Alexandre</t>
  </si>
  <si>
    <t>1*</t>
  </si>
  <si>
    <t>* forfait prononcé selon art 13 du RS
Sanction appliquée le 22/11 sous réserve
Réclamation déposée le 30/11</t>
  </si>
  <si>
    <t>LeThomas Benoît</t>
  </si>
  <si>
    <t>CC Cpard</t>
  </si>
  <si>
    <t>ROLLAND S / STEICHEN D</t>
  </si>
  <si>
    <t>CHAUSSIS A / LESELLIER D</t>
  </si>
  <si>
    <t>SAINT-PIERRE S / VASSEUR Y</t>
  </si>
  <si>
    <t>LEMOINE D / LEMOINE V</t>
  </si>
  <si>
    <t>BELARBI M / NAMIETA E</t>
  </si>
  <si>
    <t>MARTINEZ A / TORCHY S</t>
  </si>
  <si>
    <t>BELIN D / JAN D</t>
  </si>
  <si>
    <t>CHAUSSIS C / PIERRE E</t>
  </si>
  <si>
    <t>LAMBERT M / PHILLIPS C</t>
  </si>
  <si>
    <t>STEICHEN Damien</t>
  </si>
  <si>
    <t>CARTIER GUILLOU</t>
  </si>
  <si>
    <t>CADIOU GUILLO</t>
  </si>
  <si>
    <t>BRUNEEL LEBUHAN</t>
  </si>
  <si>
    <t>CASH FERNANDES</t>
  </si>
  <si>
    <t>ROLLAND STEICHEN</t>
  </si>
  <si>
    <t>HECTOR MADEC</t>
  </si>
  <si>
    <t>CHAUSSIS A LESELIER</t>
  </si>
  <si>
    <t>ST PIERRE VASSEUR</t>
  </si>
  <si>
    <t>LEMOINE LEMOINE</t>
  </si>
  <si>
    <t>LONGEVIALLE SCHINELLA</t>
  </si>
  <si>
    <t>LABOURDETTE THIBAUD</t>
  </si>
  <si>
    <t>MARTINEZ TORCHY</t>
  </si>
  <si>
    <t>BELIN JAN</t>
  </si>
  <si>
    <t>LAMBERT PHILLIPS</t>
  </si>
  <si>
    <t>BELARBI NAMIETA</t>
  </si>
  <si>
    <t>CHAUSSIS C PIERRE</t>
  </si>
  <si>
    <t>LESELLIER David</t>
  </si>
  <si>
    <t>Hodc/Cdt</t>
  </si>
  <si>
    <t>Dolina/Cal</t>
  </si>
  <si>
    <t>Acdc/Darc</t>
  </si>
  <si>
    <t>LEADER PAR JOURNEE</t>
  </si>
  <si>
    <t>1**</t>
  </si>
  <si>
    <t>** forfait prononcé selon art 16 du RS
Sanction appliquée le 19/01</t>
  </si>
  <si>
    <t>Belchun Yoann</t>
  </si>
  <si>
    <t>LeThomas / Rolland</t>
  </si>
  <si>
    <t>LETHOMAS Benoît</t>
  </si>
  <si>
    <t>LEMOINE Véronique</t>
  </si>
  <si>
    <t>LEMOINE D / TERLICOQ JY</t>
  </si>
  <si>
    <t>LETHOMAS B / ROLLAND S</t>
  </si>
  <si>
    <t>GRANGER A / JAN D</t>
  </si>
  <si>
    <t>BRUNEEL J / GUILLOU P</t>
  </si>
  <si>
    <t>CHAUSSIS C / GRIZAUT P</t>
  </si>
  <si>
    <t>BELARBI M / PIERRE E</t>
  </si>
  <si>
    <t>CORDE J / GOSS C</t>
  </si>
  <si>
    <t>GRANGER Antoine</t>
  </si>
  <si>
    <t>CORDE Josse</t>
  </si>
  <si>
    <t>Martinez</t>
  </si>
  <si>
    <t>Lesellier David</t>
  </si>
  <si>
    <t>Wang</t>
  </si>
  <si>
    <t>Saint-Pierre Serge</t>
  </si>
  <si>
    <t>Sillau</t>
  </si>
  <si>
    <t>Langlasse</t>
  </si>
  <si>
    <t>Fontoura Joël</t>
  </si>
  <si>
    <t>Bertotto</t>
  </si>
  <si>
    <t>Belchun  Fontoura</t>
  </si>
  <si>
    <t>Granger / Jan</t>
  </si>
  <si>
    <t>Chauvet / Sillau</t>
  </si>
  <si>
    <t>Belarbi / Pierre</t>
  </si>
  <si>
    <t>Chaussis A / Lesellier</t>
  </si>
  <si>
    <t>StPierre / Vasseur</t>
  </si>
  <si>
    <t>Chaussis C / Grizaut</t>
  </si>
  <si>
    <t>Bruneel / Guillou</t>
  </si>
  <si>
    <t>Phomassone / Wang</t>
  </si>
  <si>
    <t>Jordao / Maranhao</t>
  </si>
  <si>
    <t>Corde / Goss</t>
  </si>
  <si>
    <t>Lemoine / Terlicoq</t>
  </si>
  <si>
    <r>
      <t xml:space="preserve">HODC
</t>
    </r>
    <r>
      <rPr>
        <sz val="8"/>
        <rFont val="Calibri"/>
        <family val="2"/>
        <scheme val="minor"/>
      </rPr>
      <t>21/09
Maranhao</t>
    </r>
  </si>
  <si>
    <r>
      <t xml:space="preserve">DARC
</t>
    </r>
    <r>
      <rPr>
        <sz val="8"/>
        <rFont val="Calibri"/>
        <family val="2"/>
        <scheme val="minor"/>
      </rPr>
      <t>05/10
Rolland</t>
    </r>
  </si>
  <si>
    <r>
      <t xml:space="preserve">TITI
</t>
    </r>
    <r>
      <rPr>
        <sz val="8"/>
        <rFont val="Calibri"/>
        <family val="2"/>
        <scheme val="minor"/>
      </rPr>
      <t>23/11
Labre</t>
    </r>
  </si>
  <si>
    <r>
      <t xml:space="preserve">CPARD
</t>
    </r>
    <r>
      <rPr>
        <sz val="8"/>
        <rFont val="Calibri"/>
        <family val="2"/>
        <scheme val="minor"/>
      </rPr>
      <t>14/12
Torchy</t>
    </r>
  </si>
  <si>
    <r>
      <t xml:space="preserve">DOLINA
</t>
    </r>
    <r>
      <rPr>
        <sz val="8"/>
        <rFont val="Calibri"/>
        <family val="2"/>
        <scheme val="minor"/>
      </rPr>
      <t>25/01
Maranhao</t>
    </r>
  </si>
  <si>
    <r>
      <t xml:space="preserve">CDT
</t>
    </r>
    <r>
      <rPr>
        <sz val="8"/>
        <rFont val="Calibri"/>
        <family val="2"/>
        <scheme val="minor"/>
      </rPr>
      <t>29/03
?</t>
    </r>
  </si>
  <si>
    <r>
      <t xml:space="preserve">ACDC
</t>
    </r>
    <r>
      <rPr>
        <sz val="8"/>
        <rFont val="Calibri"/>
        <family val="2"/>
        <scheme val="minor"/>
      </rPr>
      <t>05/04
?</t>
    </r>
  </si>
  <si>
    <t>FEMININES</t>
  </si>
  <si>
    <t>MASCULINS</t>
  </si>
  <si>
    <r>
      <rPr>
        <sz val="16"/>
        <rFont val="Calibri"/>
        <family val="2"/>
        <scheme val="minor"/>
      </rPr>
      <t>HODC</t>
    </r>
    <r>
      <rPr>
        <sz val="9"/>
        <rFont val="Calibri"/>
        <family val="2"/>
        <scheme val="minor"/>
      </rPr>
      <t xml:space="preserve">
21/09
Namieta</t>
    </r>
  </si>
  <si>
    <r>
      <rPr>
        <sz val="16"/>
        <rFont val="Calibri"/>
        <family val="2"/>
        <scheme val="minor"/>
      </rPr>
      <t>DARC</t>
    </r>
    <r>
      <rPr>
        <sz val="9"/>
        <rFont val="Calibri"/>
        <family val="2"/>
        <scheme val="minor"/>
      </rPr>
      <t xml:space="preserve">
05/10
Namieta</t>
    </r>
  </si>
  <si>
    <r>
      <rPr>
        <sz val="16"/>
        <rFont val="Calibri"/>
        <family val="2"/>
        <scheme val="minor"/>
      </rPr>
      <t>TITI</t>
    </r>
    <r>
      <rPr>
        <sz val="9"/>
        <rFont val="Calibri"/>
        <family val="2"/>
        <scheme val="minor"/>
      </rPr>
      <t xml:space="preserve">
23/11
Montaillé</t>
    </r>
  </si>
  <si>
    <r>
      <rPr>
        <sz val="16"/>
        <rFont val="Calibri"/>
        <family val="2"/>
        <scheme val="minor"/>
      </rPr>
      <t>CPARD</t>
    </r>
    <r>
      <rPr>
        <sz val="9"/>
        <rFont val="Calibri"/>
        <family val="2"/>
        <scheme val="minor"/>
      </rPr>
      <t xml:space="preserve">
14/12
Harmand</t>
    </r>
  </si>
  <si>
    <r>
      <rPr>
        <sz val="16"/>
        <rFont val="Calibri"/>
        <family val="2"/>
        <scheme val="minor"/>
      </rPr>
      <t>DOLINA</t>
    </r>
    <r>
      <rPr>
        <sz val="9"/>
        <rFont val="Calibri"/>
        <family val="2"/>
        <scheme val="minor"/>
      </rPr>
      <t xml:space="preserve">
25/11
Lambert</t>
    </r>
  </si>
  <si>
    <r>
      <rPr>
        <sz val="16"/>
        <rFont val="Calibri"/>
        <family val="2"/>
        <scheme val="minor"/>
      </rPr>
      <t>CDT</t>
    </r>
    <r>
      <rPr>
        <sz val="9"/>
        <rFont val="Calibri"/>
        <family val="2"/>
        <scheme val="minor"/>
      </rPr>
      <t xml:space="preserve">
29/03
?</t>
    </r>
  </si>
  <si>
    <r>
      <rPr>
        <sz val="16"/>
        <rFont val="Calibri"/>
        <family val="2"/>
        <scheme val="minor"/>
      </rPr>
      <t>ACDC</t>
    </r>
    <r>
      <rPr>
        <sz val="9"/>
        <rFont val="Calibri"/>
        <family val="2"/>
        <scheme val="minor"/>
      </rPr>
      <t xml:space="preserve">
05/04
?</t>
    </r>
  </si>
  <si>
    <t>DOUBLES</t>
  </si>
  <si>
    <t>HODC
21/09
Demichelis
Rolland</t>
  </si>
  <si>
    <t>DARC
05/10
Guillo
Guillou</t>
  </si>
  <si>
    <t>TITI
23/11
Labre
Maranhao</t>
  </si>
  <si>
    <t>CPARD
14/12
Cartier
Guillou</t>
  </si>
  <si>
    <t>DOLINA
25/01
Martinez
Torchy</t>
  </si>
  <si>
    <t>CDT
29/03
?
?</t>
  </si>
  <si>
    <t>ACDC
05/04
?
?</t>
  </si>
  <si>
    <t>Labre</t>
  </si>
  <si>
    <t>Torchy</t>
  </si>
  <si>
    <t>LEBUHAN Sébastien</t>
  </si>
  <si>
    <t>Montaillé</t>
  </si>
  <si>
    <t>Harmand</t>
  </si>
  <si>
    <t>Lambert</t>
  </si>
  <si>
    <t>PHOMASSONE C / YU X</t>
  </si>
  <si>
    <t>Dolina/Darc</t>
  </si>
  <si>
    <t>Labre
Maranhao</t>
  </si>
  <si>
    <t>Cartier
Guillou</t>
  </si>
  <si>
    <t>Martinez
Torchy</t>
  </si>
  <si>
    <t>Les 10 dernières championnes:  2004 Montaillé 2005 Montaillé 2006 Montaillé 2007 Montaillé 2008 Montaillé 2009 Montaillé 2010 Montaillé 2011 Namieta 2012 Namieta 2013 Namieta</t>
  </si>
  <si>
    <t>Les 10 derniers champions: 2004 Madec 2005 Steichen 2006 Steichen 2007 Jan 2008 Epaillard 2009 Labre 2010 Labre 2011 Maranhao 2012 Maranhao 2013 Cash</t>
  </si>
  <si>
    <t>MAC CAFFREY Sylvie *</t>
  </si>
  <si>
    <t>NAMIETA Elodie ***</t>
  </si>
  <si>
    <t>MONTAILLE Jennifer *******</t>
  </si>
  <si>
    <t>CASH Iain *</t>
  </si>
  <si>
    <t>CADIOU Joël *</t>
  </si>
  <si>
    <t>MADEC Jean-François **</t>
  </si>
  <si>
    <t>STEICHEN Damien **</t>
  </si>
  <si>
    <t>LEMOINE Daniel *</t>
  </si>
  <si>
    <t>Les 10 derniers champions:
2004 Labre/Steichen 2005 Labre/Steichen 2006 Labre/Steichen 2007 Labre/Loulier 2008 Loulier/Madec
2009 Delahaye/Labre 2010 Labre/Maranhao 2011 Labre/Maranhao 2012 Labre/Maranhao 2013 Hector/Madec</t>
  </si>
  <si>
    <t>MJ</t>
  </si>
  <si>
    <t>Labourdette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</si>
</sst>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General"/>
    <numFmt numFmtId="165" formatCode="_-* #,##0.00\ [$€-1]_-;\-* #,##0.00\ [$€-1]_-;_-* &quot;-&quot;??\ [$€-1]_-"/>
  </numFmts>
  <fonts count="6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20"/>
      <name val="Comic Sans MS"/>
      <family val="4"/>
    </font>
    <font>
      <b/>
      <sz val="16"/>
      <name val="Comic Sans MS"/>
      <family val="4"/>
    </font>
    <font>
      <b/>
      <sz val="12"/>
      <name val="Comic Sans MS"/>
      <family val="4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Comic Sans MS"/>
      <family val="4"/>
    </font>
    <font>
      <b/>
      <sz val="10"/>
      <name val="Comic Sans MS"/>
      <family val="4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8"/>
      <name val="Comic Sans MS"/>
      <family val="4"/>
    </font>
    <font>
      <b/>
      <sz val="14"/>
      <color indexed="10"/>
      <name val="Comic Sans MS"/>
      <family val="4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6"/>
      <color rgb="FF000000"/>
      <name val="Calibri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4"/>
      <color theme="0"/>
      <name val="Comic Sans MS"/>
      <family val="4"/>
    </font>
    <font>
      <sz val="16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name val="Comic Sans MS"/>
      <family val="4"/>
    </font>
    <font>
      <b/>
      <sz val="8"/>
      <name val="Arial"/>
      <family val="2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B3A2C7"/>
        <bgColor rgb="FFB3A2C7"/>
      </patternFill>
    </fill>
    <fill>
      <patternFill patternType="solid">
        <fgColor rgb="FFE6E6E6"/>
        <bgColor rgb="FFE6E6E6"/>
      </patternFill>
    </fill>
    <fill>
      <patternFill patternType="solid">
        <fgColor rgb="FFFFCC99"/>
        <bgColor rgb="FFFFCC99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8" tint="0.39997558519241921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164" fontId="1" fillId="0" borderId="0"/>
    <xf numFmtId="0" fontId="9" fillId="0" borderId="0"/>
    <xf numFmtId="0" fontId="9" fillId="0" borderId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1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46" borderId="114" applyNumberFormat="0" applyAlignment="0" applyProtection="0"/>
    <xf numFmtId="0" fontId="40" fillId="0" borderId="115" applyNumberFormat="0" applyFill="0" applyAlignment="0" applyProtection="0"/>
    <xf numFmtId="0" fontId="9" fillId="47" borderId="116" applyNumberFormat="0" applyFont="0" applyAlignment="0" applyProtection="0"/>
    <xf numFmtId="0" fontId="41" fillId="33" borderId="114" applyNumberFormat="0" applyAlignment="0" applyProtection="0"/>
    <xf numFmtId="165" fontId="9" fillId="0" borderId="0" applyFont="0" applyFill="0" applyBorder="0" applyAlignment="0" applyProtection="0"/>
    <xf numFmtId="0" fontId="42" fillId="29" borderId="0" applyNumberFormat="0" applyBorder="0" applyAlignment="0" applyProtection="0"/>
    <xf numFmtId="0" fontId="43" fillId="48" borderId="0" applyNumberFormat="0" applyBorder="0" applyAlignment="0" applyProtection="0"/>
    <xf numFmtId="0" fontId="9" fillId="0" borderId="0">
      <alignment vertical="center"/>
    </xf>
    <xf numFmtId="0" fontId="44" fillId="30" borderId="0" applyNumberFormat="0" applyBorder="0" applyAlignment="0" applyProtection="0"/>
    <xf numFmtId="0" fontId="45" fillId="46" borderId="11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18" applyNumberFormat="0" applyFill="0" applyAlignment="0" applyProtection="0"/>
    <xf numFmtId="0" fontId="49" fillId="0" borderId="119" applyNumberFormat="0" applyFill="0" applyAlignment="0" applyProtection="0"/>
    <xf numFmtId="0" fontId="50" fillId="0" borderId="1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21" applyNumberFormat="0" applyFill="0" applyAlignment="0" applyProtection="0"/>
    <xf numFmtId="0" fontId="52" fillId="49" borderId="122" applyNumberFormat="0" applyAlignment="0" applyProtection="0"/>
  </cellStyleXfs>
  <cellXfs count="820">
    <xf numFmtId="0" fontId="0" fillId="0" borderId="0" xfId="0"/>
    <xf numFmtId="0" fontId="0" fillId="0" borderId="0" xfId="0"/>
    <xf numFmtId="164" fontId="3" fillId="2" borderId="1" xfId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3" borderId="0" xfId="1" applyFont="1" applyFill="1" applyBorder="1" applyAlignment="1">
      <alignment horizontal="center" vertical="center"/>
    </xf>
    <xf numFmtId="164" fontId="3" fillId="4" borderId="0" xfId="1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3" borderId="7" xfId="1" applyFont="1" applyFill="1" applyBorder="1" applyAlignment="1">
      <alignment horizontal="center" vertical="center"/>
    </xf>
    <xf numFmtId="164" fontId="3" fillId="3" borderId="9" xfId="1" applyFont="1" applyFill="1" applyBorder="1" applyAlignment="1">
      <alignment horizontal="center" vertical="center"/>
    </xf>
    <xf numFmtId="164" fontId="3" fillId="3" borderId="4" xfId="1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164" fontId="3" fillId="0" borderId="8" xfId="1" applyFont="1" applyFill="1" applyBorder="1" applyAlignment="1">
      <alignment horizontal="center" vertical="center"/>
    </xf>
    <xf numFmtId="164" fontId="3" fillId="0" borderId="9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3" fillId="9" borderId="1" xfId="1" applyFont="1" applyFill="1" applyBorder="1" applyAlignment="1">
      <alignment horizontal="center" vertical="center"/>
    </xf>
    <xf numFmtId="164" fontId="4" fillId="9" borderId="1" xfId="1" applyFont="1" applyFill="1" applyBorder="1" applyAlignment="1">
      <alignment horizontal="center" vertical="center"/>
    </xf>
    <xf numFmtId="164" fontId="3" fillId="10" borderId="1" xfId="1" applyFont="1" applyFill="1" applyBorder="1" applyAlignment="1">
      <alignment horizontal="center" vertical="center"/>
    </xf>
    <xf numFmtId="164" fontId="3" fillId="10" borderId="3" xfId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3" fillId="4" borderId="8" xfId="1" applyFont="1" applyFill="1" applyBorder="1" applyAlignment="1">
      <alignment horizontal="center" vertical="center"/>
    </xf>
    <xf numFmtId="164" fontId="3" fillId="4" borderId="2" xfId="1" applyFont="1" applyFill="1" applyBorder="1" applyAlignment="1">
      <alignment horizontal="center" vertical="center"/>
    </xf>
    <xf numFmtId="164" fontId="3" fillId="4" borderId="6" xfId="1" applyFont="1" applyFill="1" applyBorder="1" applyAlignment="1">
      <alignment horizontal="center" vertical="center"/>
    </xf>
    <xf numFmtId="164" fontId="3" fillId="0" borderId="14" xfId="1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8" fillId="12" borderId="60" xfId="0" applyFont="1" applyFill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/>
    </xf>
    <xf numFmtId="164" fontId="3" fillId="0" borderId="9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3" borderId="15" xfId="1" applyFont="1" applyFill="1" applyBorder="1" applyAlignment="1">
      <alignment horizontal="center" vertical="center"/>
    </xf>
    <xf numFmtId="164" fontId="3" fillId="13" borderId="3" xfId="1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/>
    </xf>
    <xf numFmtId="0" fontId="0" fillId="12" borderId="0" xfId="0" applyFill="1"/>
    <xf numFmtId="0" fontId="20" fillId="12" borderId="0" xfId="0" applyFont="1" applyFill="1"/>
    <xf numFmtId="0" fontId="8" fillId="12" borderId="0" xfId="0" applyFont="1" applyFill="1"/>
    <xf numFmtId="0" fontId="8" fillId="12" borderId="62" xfId="2" applyFont="1" applyFill="1" applyBorder="1" applyAlignment="1">
      <alignment horizontal="center"/>
    </xf>
    <xf numFmtId="0" fontId="8" fillId="12" borderId="63" xfId="2" applyFont="1" applyFill="1" applyBorder="1" applyAlignment="1">
      <alignment horizontal="centerContinuous" vertical="center"/>
    </xf>
    <xf numFmtId="0" fontId="8" fillId="12" borderId="64" xfId="2" applyFont="1" applyFill="1" applyBorder="1" applyAlignment="1">
      <alignment horizontal="centerContinuous" vertical="center"/>
    </xf>
    <xf numFmtId="0" fontId="8" fillId="12" borderId="65" xfId="2" applyFont="1" applyFill="1" applyBorder="1" applyAlignment="1">
      <alignment horizontal="center"/>
    </xf>
    <xf numFmtId="0" fontId="22" fillId="12" borderId="37" xfId="2" applyNumberFormat="1" applyFont="1" applyFill="1" applyBorder="1"/>
    <xf numFmtId="0" fontId="17" fillId="12" borderId="37" xfId="2" applyNumberFormat="1" applyFont="1" applyFill="1" applyBorder="1"/>
    <xf numFmtId="0" fontId="17" fillId="12" borderId="37" xfId="2" applyNumberFormat="1" applyFont="1" applyFill="1" applyBorder="1" applyAlignment="1">
      <alignment horizontal="center"/>
    </xf>
    <xf numFmtId="0" fontId="17" fillId="12" borderId="66" xfId="2" applyNumberFormat="1" applyFont="1" applyFill="1" applyBorder="1" applyAlignment="1">
      <alignment horizontal="center"/>
    </xf>
    <xf numFmtId="0" fontId="22" fillId="12" borderId="66" xfId="2" applyNumberFormat="1" applyFont="1" applyFill="1" applyBorder="1" applyAlignment="1">
      <alignment horizontal="center"/>
    </xf>
    <xf numFmtId="0" fontId="17" fillId="12" borderId="61" xfId="2" applyNumberFormat="1" applyFont="1" applyFill="1" applyBorder="1"/>
    <xf numFmtId="0" fontId="8" fillId="12" borderId="69" xfId="2" applyFont="1" applyFill="1" applyBorder="1" applyAlignment="1">
      <alignment horizontal="center"/>
    </xf>
    <xf numFmtId="0" fontId="17" fillId="12" borderId="67" xfId="2" applyNumberFormat="1" applyFont="1" applyFill="1" applyBorder="1"/>
    <xf numFmtId="0" fontId="17" fillId="0" borderId="67" xfId="2" applyNumberFormat="1" applyFont="1" applyFill="1" applyBorder="1"/>
    <xf numFmtId="0" fontId="17" fillId="12" borderId="67" xfId="2" applyNumberFormat="1" applyFont="1" applyFill="1" applyBorder="1" applyAlignment="1">
      <alignment horizontal="center"/>
    </xf>
    <xf numFmtId="0" fontId="17" fillId="12" borderId="68" xfId="2" applyNumberFormat="1" applyFont="1" applyFill="1" applyBorder="1" applyAlignment="1">
      <alignment horizontal="center"/>
    </xf>
    <xf numFmtId="0" fontId="23" fillId="12" borderId="0" xfId="0" applyFont="1" applyFill="1"/>
    <xf numFmtId="0" fontId="20" fillId="0" borderId="0" xfId="0" applyFont="1"/>
    <xf numFmtId="0" fontId="26" fillId="0" borderId="77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30" fillId="0" borderId="78" xfId="0" applyFont="1" applyFill="1" applyBorder="1" applyAlignment="1" applyProtection="1">
      <alignment horizontal="center" vertical="center"/>
      <protection locked="0"/>
    </xf>
    <xf numFmtId="0" fontId="28" fillId="0" borderId="83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31" fillId="0" borderId="78" xfId="0" applyFont="1" applyFill="1" applyBorder="1" applyAlignment="1" applyProtection="1">
      <alignment horizontal="center" vertical="center"/>
      <protection locked="0"/>
    </xf>
    <xf numFmtId="0" fontId="27" fillId="0" borderId="78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0" fontId="28" fillId="0" borderId="84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16" borderId="34" xfId="0" applyFont="1" applyFill="1" applyBorder="1" applyAlignment="1">
      <alignment horizontal="center" vertical="center"/>
    </xf>
    <xf numFmtId="0" fontId="0" fillId="16" borderId="35" xfId="0" applyFont="1" applyFill="1" applyBorder="1" applyAlignment="1">
      <alignment horizontal="center" vertical="center"/>
    </xf>
    <xf numFmtId="0" fontId="0" fillId="17" borderId="35" xfId="0" applyFont="1" applyFill="1" applyBorder="1" applyAlignment="1">
      <alignment horizontal="center" vertical="center"/>
    </xf>
    <xf numFmtId="0" fontId="0" fillId="17" borderId="45" xfId="0" applyFont="1" applyFill="1" applyBorder="1" applyAlignment="1">
      <alignment horizontal="center" vertical="center"/>
    </xf>
    <xf numFmtId="0" fontId="0" fillId="13" borderId="34" xfId="0" applyFont="1" applyFill="1" applyBorder="1" applyAlignment="1">
      <alignment horizontal="center" vertical="center"/>
    </xf>
    <xf numFmtId="0" fontId="0" fillId="13" borderId="35" xfId="0" applyFont="1" applyFill="1" applyBorder="1" applyAlignment="1">
      <alignment horizontal="center" vertical="center"/>
    </xf>
    <xf numFmtId="0" fontId="0" fillId="18" borderId="35" xfId="0" applyFont="1" applyFill="1" applyBorder="1" applyAlignment="1">
      <alignment horizontal="center" vertical="center"/>
    </xf>
    <xf numFmtId="0" fontId="0" fillId="18" borderId="45" xfId="0" applyFont="1" applyFill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16" borderId="39" xfId="0" applyFont="1" applyFill="1" applyBorder="1" applyAlignment="1">
      <alignment horizontal="center" vertical="center"/>
    </xf>
    <xf numFmtId="0" fontId="0" fillId="16" borderId="37" xfId="0" applyFont="1" applyFill="1" applyBorder="1" applyAlignment="1">
      <alignment horizontal="center" vertical="center"/>
    </xf>
    <xf numFmtId="0" fontId="0" fillId="17" borderId="37" xfId="0" applyFont="1" applyFill="1" applyBorder="1" applyAlignment="1">
      <alignment horizontal="center" vertical="center"/>
    </xf>
    <xf numFmtId="0" fontId="0" fillId="17" borderId="38" xfId="0" applyFont="1" applyFill="1" applyBorder="1" applyAlignment="1">
      <alignment horizontal="center" vertical="center"/>
    </xf>
    <xf numFmtId="0" fontId="0" fillId="13" borderId="39" xfId="0" applyFont="1" applyFill="1" applyBorder="1" applyAlignment="1">
      <alignment horizontal="center" vertical="center"/>
    </xf>
    <xf numFmtId="0" fontId="0" fillId="13" borderId="37" xfId="0" applyFont="1" applyFill="1" applyBorder="1" applyAlignment="1">
      <alignment horizontal="center" vertical="center"/>
    </xf>
    <xf numFmtId="0" fontId="0" fillId="18" borderId="37" xfId="0" applyFont="1" applyFill="1" applyBorder="1" applyAlignment="1">
      <alignment horizontal="center" vertical="center"/>
    </xf>
    <xf numFmtId="0" fontId="0" fillId="18" borderId="38" xfId="0" applyFont="1" applyFill="1" applyBorder="1" applyAlignment="1">
      <alignment horizontal="center" vertical="center"/>
    </xf>
    <xf numFmtId="0" fontId="0" fillId="22" borderId="0" xfId="0" applyFont="1" applyFill="1" applyBorder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0" fontId="0" fillId="16" borderId="45" xfId="0" applyFont="1" applyFill="1" applyBorder="1" applyAlignment="1">
      <alignment horizontal="center" vertical="center"/>
    </xf>
    <xf numFmtId="0" fontId="0" fillId="17" borderId="46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16" borderId="38" xfId="0" applyFont="1" applyFill="1" applyBorder="1" applyAlignment="1">
      <alignment horizontal="center" vertical="center"/>
    </xf>
    <xf numFmtId="0" fontId="0" fillId="17" borderId="48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3" borderId="0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center" vertical="center"/>
    </xf>
    <xf numFmtId="0" fontId="0" fillId="16" borderId="23" xfId="0" applyFont="1" applyFill="1" applyBorder="1" applyAlignment="1">
      <alignment horizontal="center" vertical="center"/>
    </xf>
    <xf numFmtId="0" fontId="0" fillId="17" borderId="23" xfId="0" applyFont="1" applyFill="1" applyBorder="1" applyAlignment="1">
      <alignment horizontal="center" vertical="center"/>
    </xf>
    <xf numFmtId="0" fontId="0" fillId="13" borderId="23" xfId="0" applyFont="1" applyFill="1" applyBorder="1" applyAlignment="1">
      <alignment horizontal="center" vertical="center"/>
    </xf>
    <xf numFmtId="0" fontId="0" fillId="18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1" fillId="0" borderId="84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8" fillId="0" borderId="95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30" fillId="0" borderId="97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0" fontId="26" fillId="0" borderId="97" xfId="0" applyFont="1" applyFill="1" applyBorder="1" applyAlignment="1">
      <alignment horizontal="center" vertical="center"/>
    </xf>
    <xf numFmtId="0" fontId="28" fillId="0" borderId="99" xfId="0" applyFont="1" applyFill="1" applyBorder="1" applyAlignment="1">
      <alignment horizontal="center" vertical="center"/>
    </xf>
    <xf numFmtId="0" fontId="29" fillId="0" borderId="100" xfId="0" applyFont="1" applyFill="1" applyBorder="1" applyAlignment="1">
      <alignment horizontal="center" vertical="center"/>
    </xf>
    <xf numFmtId="0" fontId="30" fillId="0" borderId="101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/>
    </xf>
    <xf numFmtId="0" fontId="29" fillId="0" borderId="104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30" fillId="0" borderId="101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28" fillId="0" borderId="94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33" fillId="0" borderId="96" xfId="0" applyFont="1" applyFill="1" applyBorder="1" applyAlignment="1">
      <alignment horizontal="center" vertical="center"/>
    </xf>
    <xf numFmtId="0" fontId="31" fillId="0" borderId="97" xfId="0" applyFont="1" applyFill="1" applyBorder="1" applyAlignment="1" applyProtection="1">
      <alignment horizontal="center" vertical="center"/>
      <protection locked="0"/>
    </xf>
    <xf numFmtId="0" fontId="28" fillId="0" borderId="98" xfId="0" applyFont="1" applyFill="1" applyBorder="1" applyAlignment="1">
      <alignment horizontal="center" vertical="center"/>
    </xf>
    <xf numFmtId="0" fontId="28" fillId="0" borderId="97" xfId="0" applyFont="1" applyFill="1" applyBorder="1" applyAlignment="1">
      <alignment horizontal="center" vertical="center"/>
    </xf>
    <xf numFmtId="0" fontId="33" fillId="0" borderId="100" xfId="0" applyFont="1" applyFill="1" applyBorder="1" applyAlignment="1">
      <alignment horizontal="center" vertical="center"/>
    </xf>
    <xf numFmtId="0" fontId="31" fillId="0" borderId="101" xfId="0" applyFont="1" applyFill="1" applyBorder="1" applyAlignment="1" applyProtection="1">
      <alignment horizontal="center" vertical="center"/>
      <protection locked="0"/>
    </xf>
    <xf numFmtId="0" fontId="28" fillId="0" borderId="102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/>
    </xf>
    <xf numFmtId="0" fontId="33" fillId="0" borderId="104" xfId="0" applyFont="1" applyFill="1" applyBorder="1" applyAlignment="1">
      <alignment horizontal="center" vertical="center"/>
    </xf>
    <xf numFmtId="0" fontId="31" fillId="0" borderId="101" xfId="0" applyFont="1" applyFill="1" applyBorder="1" applyAlignment="1">
      <alignment horizontal="center" vertical="center"/>
    </xf>
    <xf numFmtId="0" fontId="27" fillId="0" borderId="101" xfId="0" applyFont="1" applyFill="1" applyBorder="1" applyAlignment="1">
      <alignment horizontal="center" vertical="center"/>
    </xf>
    <xf numFmtId="0" fontId="31" fillId="0" borderId="97" xfId="0" applyFont="1" applyFill="1" applyBorder="1" applyAlignment="1">
      <alignment horizontal="center" vertical="center"/>
    </xf>
    <xf numFmtId="0" fontId="27" fillId="0" borderId="97" xfId="0" applyFont="1" applyFill="1" applyBorder="1" applyAlignment="1">
      <alignment horizontal="center" vertical="center"/>
    </xf>
    <xf numFmtId="0" fontId="28" fillId="0" borderId="106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33" fillId="0" borderId="107" xfId="0" applyFont="1" applyFill="1" applyBorder="1" applyAlignment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0" fontId="0" fillId="19" borderId="89" xfId="0" applyFont="1" applyFill="1" applyBorder="1" applyAlignment="1">
      <alignment horizontal="center" vertical="center"/>
    </xf>
    <xf numFmtId="0" fontId="0" fillId="19" borderId="110" xfId="0" applyFont="1" applyFill="1" applyBorder="1" applyAlignment="1">
      <alignment horizontal="center" vertical="center"/>
    </xf>
    <xf numFmtId="0" fontId="0" fillId="19" borderId="111" xfId="0" applyFont="1" applyFill="1" applyBorder="1" applyAlignment="1">
      <alignment horizontal="center" vertical="center"/>
    </xf>
    <xf numFmtId="0" fontId="0" fillId="21" borderId="89" xfId="0" applyFont="1" applyFill="1" applyBorder="1" applyAlignment="1">
      <alignment horizontal="center" vertical="center"/>
    </xf>
    <xf numFmtId="0" fontId="0" fillId="21" borderId="110" xfId="0" applyFont="1" applyFill="1" applyBorder="1" applyAlignment="1">
      <alignment horizontal="center" vertical="center"/>
    </xf>
    <xf numFmtId="0" fontId="0" fillId="21" borderId="111" xfId="0" applyFont="1" applyFill="1" applyBorder="1" applyAlignment="1">
      <alignment horizontal="center" vertical="center"/>
    </xf>
    <xf numFmtId="0" fontId="0" fillId="18" borderId="89" xfId="0" applyFont="1" applyFill="1" applyBorder="1" applyAlignment="1">
      <alignment horizontal="center" vertical="center"/>
    </xf>
    <xf numFmtId="0" fontId="0" fillId="18" borderId="110" xfId="0" applyFont="1" applyFill="1" applyBorder="1" applyAlignment="1">
      <alignment horizontal="center" vertical="center"/>
    </xf>
    <xf numFmtId="0" fontId="0" fillId="18" borderId="111" xfId="0" applyFont="1" applyFill="1" applyBorder="1" applyAlignment="1">
      <alignment horizontal="center" vertical="center"/>
    </xf>
    <xf numFmtId="0" fontId="0" fillId="20" borderId="89" xfId="0" applyFont="1" applyFill="1" applyBorder="1" applyAlignment="1">
      <alignment horizontal="center" vertical="center"/>
    </xf>
    <xf numFmtId="0" fontId="0" fillId="20" borderId="110" xfId="0" applyFont="1" applyFill="1" applyBorder="1" applyAlignment="1">
      <alignment horizontal="center" vertical="center"/>
    </xf>
    <xf numFmtId="0" fontId="0" fillId="20" borderId="111" xfId="0" applyFont="1" applyFill="1" applyBorder="1" applyAlignment="1">
      <alignment horizontal="center" vertical="center"/>
    </xf>
    <xf numFmtId="0" fontId="0" fillId="22" borderId="89" xfId="0" applyFont="1" applyFill="1" applyBorder="1" applyAlignment="1">
      <alignment horizontal="center" vertical="center"/>
    </xf>
    <xf numFmtId="0" fontId="0" fillId="22" borderId="110" xfId="0" applyFont="1" applyFill="1" applyBorder="1" applyAlignment="1">
      <alignment horizontal="center" vertical="center"/>
    </xf>
    <xf numFmtId="0" fontId="0" fillId="22" borderId="111" xfId="0" applyFont="1" applyFill="1" applyBorder="1" applyAlignment="1">
      <alignment horizontal="center" vertical="center"/>
    </xf>
    <xf numFmtId="0" fontId="0" fillId="13" borderId="89" xfId="0" applyFont="1" applyFill="1" applyBorder="1" applyAlignment="1">
      <alignment horizontal="center" vertical="center"/>
    </xf>
    <xf numFmtId="0" fontId="0" fillId="13" borderId="110" xfId="0" applyFont="1" applyFill="1" applyBorder="1" applyAlignment="1">
      <alignment horizontal="center" vertical="center"/>
    </xf>
    <xf numFmtId="0" fontId="0" fillId="13" borderId="111" xfId="0" applyFont="1" applyFill="1" applyBorder="1" applyAlignment="1">
      <alignment horizontal="center" vertical="center"/>
    </xf>
    <xf numFmtId="0" fontId="0" fillId="19" borderId="90" xfId="0" applyFont="1" applyFill="1" applyBorder="1" applyAlignment="1">
      <alignment horizontal="center" vertical="center"/>
    </xf>
    <xf numFmtId="0" fontId="0" fillId="19" borderId="113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9" fillId="27" borderId="96" xfId="0" applyFont="1" applyFill="1" applyBorder="1" applyAlignment="1">
      <alignment horizontal="center" vertical="center"/>
    </xf>
    <xf numFmtId="0" fontId="30" fillId="27" borderId="97" xfId="0" applyFont="1" applyFill="1" applyBorder="1" applyAlignment="1">
      <alignment horizontal="center" vertical="center"/>
    </xf>
    <xf numFmtId="0" fontId="26" fillId="27" borderId="98" xfId="0" applyFont="1" applyFill="1" applyBorder="1" applyAlignment="1">
      <alignment horizontal="center" vertical="center"/>
    </xf>
    <xf numFmtId="0" fontId="26" fillId="27" borderId="97" xfId="0" applyFont="1" applyFill="1" applyBorder="1" applyAlignment="1">
      <alignment horizontal="center" vertical="center"/>
    </xf>
    <xf numFmtId="0" fontId="28" fillId="27" borderId="99" xfId="0" applyFont="1" applyFill="1" applyBorder="1" applyAlignment="1">
      <alignment horizontal="center" vertical="center"/>
    </xf>
    <xf numFmtId="0" fontId="29" fillId="27" borderId="104" xfId="0" applyFont="1" applyFill="1" applyBorder="1" applyAlignment="1">
      <alignment horizontal="center" vertical="center"/>
    </xf>
    <xf numFmtId="0" fontId="30" fillId="27" borderId="78" xfId="0" applyFont="1" applyFill="1" applyBorder="1" applyAlignment="1" applyProtection="1">
      <alignment horizontal="center" vertical="center"/>
      <protection locked="0"/>
    </xf>
    <xf numFmtId="0" fontId="26" fillId="27" borderId="77" xfId="0" applyFont="1" applyFill="1" applyBorder="1" applyAlignment="1">
      <alignment horizontal="center" vertical="center"/>
    </xf>
    <xf numFmtId="0" fontId="26" fillId="27" borderId="78" xfId="0" applyFont="1" applyFill="1" applyBorder="1" applyAlignment="1">
      <alignment horizontal="center" vertical="center"/>
    </xf>
    <xf numFmtId="0" fontId="28" fillId="27" borderId="105" xfId="0" applyFont="1" applyFill="1" applyBorder="1" applyAlignment="1">
      <alignment horizontal="center" vertical="center"/>
    </xf>
    <xf numFmtId="0" fontId="29" fillId="27" borderId="100" xfId="0" applyFont="1" applyFill="1" applyBorder="1" applyAlignment="1">
      <alignment horizontal="center" vertical="center"/>
    </xf>
    <xf numFmtId="0" fontId="30" fillId="27" borderId="101" xfId="0" applyFont="1" applyFill="1" applyBorder="1" applyAlignment="1" applyProtection="1">
      <alignment horizontal="center" vertical="center"/>
      <protection locked="0"/>
    </xf>
    <xf numFmtId="0" fontId="26" fillId="27" borderId="102" xfId="0" applyFont="1" applyFill="1" applyBorder="1" applyAlignment="1">
      <alignment horizontal="center" vertical="center"/>
    </xf>
    <xf numFmtId="0" fontId="26" fillId="27" borderId="101" xfId="0" applyFont="1" applyFill="1" applyBorder="1" applyAlignment="1">
      <alignment horizontal="center" vertical="center"/>
    </xf>
    <xf numFmtId="0" fontId="28" fillId="27" borderId="103" xfId="0" applyFont="1" applyFill="1" applyBorder="1" applyAlignment="1">
      <alignment horizontal="center" vertical="center"/>
    </xf>
    <xf numFmtId="0" fontId="33" fillId="27" borderId="100" xfId="0" applyFont="1" applyFill="1" applyBorder="1" applyAlignment="1">
      <alignment horizontal="center" vertical="center"/>
    </xf>
    <xf numFmtId="0" fontId="31" fillId="27" borderId="101" xfId="0" applyFont="1" applyFill="1" applyBorder="1" applyAlignment="1" applyProtection="1">
      <alignment horizontal="center" vertical="center"/>
      <protection locked="0"/>
    </xf>
    <xf numFmtId="0" fontId="28" fillId="27" borderId="102" xfId="0" applyFont="1" applyFill="1" applyBorder="1" applyAlignment="1">
      <alignment horizontal="center" vertical="center"/>
    </xf>
    <xf numFmtId="0" fontId="28" fillId="27" borderId="101" xfId="0" applyFont="1" applyFill="1" applyBorder="1" applyAlignment="1">
      <alignment horizontal="center" vertical="center"/>
    </xf>
    <xf numFmtId="0" fontId="29" fillId="27" borderId="20" xfId="0" applyFont="1" applyFill="1" applyBorder="1" applyAlignment="1">
      <alignment horizontal="center" vertical="center"/>
    </xf>
    <xf numFmtId="0" fontId="30" fillId="27" borderId="21" xfId="0" applyFont="1" applyFill="1" applyBorder="1" applyAlignment="1">
      <alignment horizontal="center" vertical="center"/>
    </xf>
    <xf numFmtId="0" fontId="26" fillId="27" borderId="94" xfId="0" applyFont="1" applyFill="1" applyBorder="1" applyAlignment="1">
      <alignment horizontal="center" vertical="center"/>
    </xf>
    <xf numFmtId="0" fontId="26" fillId="27" borderId="21" xfId="0" applyFont="1" applyFill="1" applyBorder="1" applyAlignment="1">
      <alignment horizontal="center" vertical="center"/>
    </xf>
    <xf numFmtId="0" fontId="28" fillId="27" borderId="95" xfId="0" applyFont="1" applyFill="1" applyBorder="1" applyAlignment="1">
      <alignment horizontal="center" vertical="center"/>
    </xf>
    <xf numFmtId="0" fontId="33" fillId="27" borderId="104" xfId="0" applyFont="1" applyFill="1" applyBorder="1" applyAlignment="1">
      <alignment horizontal="center" vertical="center"/>
    </xf>
    <xf numFmtId="0" fontId="31" fillId="27" borderId="78" xfId="0" applyFont="1" applyFill="1" applyBorder="1" applyAlignment="1" applyProtection="1">
      <alignment horizontal="center" vertical="center"/>
      <protection locked="0"/>
    </xf>
    <xf numFmtId="0" fontId="28" fillId="27" borderId="83" xfId="0" applyFont="1" applyFill="1" applyBorder="1" applyAlignment="1">
      <alignment horizontal="center" vertical="center"/>
    </xf>
    <xf numFmtId="0" fontId="28" fillId="27" borderId="8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50" borderId="37" xfId="0" applyFill="1" applyBorder="1" applyAlignment="1">
      <alignment horizontal="center" vertical="center" wrapText="1"/>
    </xf>
    <xf numFmtId="0" fontId="0" fillId="50" borderId="37" xfId="0" applyFill="1" applyBorder="1" applyAlignment="1">
      <alignment horizontal="center" vertical="center"/>
    </xf>
    <xf numFmtId="0" fontId="0" fillId="51" borderId="37" xfId="0" applyFill="1" applyBorder="1" applyAlignment="1">
      <alignment horizontal="center" vertical="center"/>
    </xf>
    <xf numFmtId="0" fontId="54" fillId="51" borderId="37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textRotation="90"/>
    </xf>
    <xf numFmtId="0" fontId="0" fillId="0" borderId="37" xfId="0" applyFont="1" applyBorder="1" applyAlignment="1">
      <alignment horizontal="center" vertical="center"/>
    </xf>
    <xf numFmtId="0" fontId="0" fillId="51" borderId="37" xfId="0" applyFont="1" applyFill="1" applyBorder="1" applyAlignment="1">
      <alignment horizontal="center" vertical="center"/>
    </xf>
    <xf numFmtId="0" fontId="0" fillId="0" borderId="0" xfId="0" applyFont="1"/>
    <xf numFmtId="0" fontId="30" fillId="27" borderId="78" xfId="0" applyFont="1" applyFill="1" applyBorder="1" applyAlignment="1">
      <alignment horizontal="center" vertical="center"/>
    </xf>
    <xf numFmtId="0" fontId="29" fillId="0" borderId="107" xfId="0" applyFont="1" applyFill="1" applyBorder="1" applyAlignment="1">
      <alignment horizontal="center" vertical="center"/>
    </xf>
    <xf numFmtId="0" fontId="30" fillId="0" borderId="84" xfId="0" applyFont="1" applyFill="1" applyBorder="1" applyAlignment="1">
      <alignment horizontal="center" vertical="center"/>
    </xf>
    <xf numFmtId="0" fontId="28" fillId="0" borderId="12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2" borderId="88" xfId="0" applyFont="1" applyFill="1" applyBorder="1" applyAlignment="1">
      <alignment horizontal="center" vertical="center"/>
    </xf>
    <xf numFmtId="0" fontId="0" fillId="22" borderId="10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19" borderId="88" xfId="0" applyFont="1" applyFill="1" applyBorder="1" applyAlignment="1">
      <alignment horizontal="center" vertical="center"/>
    </xf>
    <xf numFmtId="0" fontId="0" fillId="19" borderId="109" xfId="0" applyFont="1" applyFill="1" applyBorder="1" applyAlignment="1">
      <alignment horizontal="center" vertical="center"/>
    </xf>
    <xf numFmtId="0" fontId="0" fillId="13" borderId="125" xfId="0" applyFont="1" applyFill="1" applyBorder="1" applyAlignment="1">
      <alignment horizontal="center" vertical="center"/>
    </xf>
    <xf numFmtId="0" fontId="0" fillId="13" borderId="126" xfId="0" applyFont="1" applyFill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1" borderId="88" xfId="0" applyFont="1" applyFill="1" applyBorder="1" applyAlignment="1">
      <alignment horizontal="center" vertical="center"/>
    </xf>
    <xf numFmtId="0" fontId="0" fillId="21" borderId="109" xfId="0" applyFont="1" applyFill="1" applyBorder="1" applyAlignment="1">
      <alignment horizontal="center" vertical="center"/>
    </xf>
    <xf numFmtId="0" fontId="0" fillId="21" borderId="90" xfId="0" applyFont="1" applyFill="1" applyBorder="1" applyAlignment="1">
      <alignment horizontal="center" vertical="center"/>
    </xf>
    <xf numFmtId="0" fontId="0" fillId="21" borderId="113" xfId="0" applyFont="1" applyFill="1" applyBorder="1" applyAlignment="1">
      <alignment horizontal="center" vertical="center"/>
    </xf>
    <xf numFmtId="0" fontId="0" fillId="20" borderId="88" xfId="0" applyFont="1" applyFill="1" applyBorder="1" applyAlignment="1">
      <alignment horizontal="center" vertical="center"/>
    </xf>
    <xf numFmtId="0" fontId="0" fillId="20" borderId="109" xfId="0" applyFont="1" applyFill="1" applyBorder="1" applyAlignment="1">
      <alignment horizontal="center" vertical="center"/>
    </xf>
    <xf numFmtId="0" fontId="0" fillId="20" borderId="90" xfId="0" applyFont="1" applyFill="1" applyBorder="1" applyAlignment="1">
      <alignment horizontal="center" vertical="center"/>
    </xf>
    <xf numFmtId="0" fontId="0" fillId="20" borderId="113" xfId="0" applyFont="1" applyFill="1" applyBorder="1" applyAlignment="1">
      <alignment horizontal="center" vertical="center"/>
    </xf>
    <xf numFmtId="0" fontId="0" fillId="18" borderId="88" xfId="0" applyFont="1" applyFill="1" applyBorder="1" applyAlignment="1">
      <alignment horizontal="center" vertical="center"/>
    </xf>
    <xf numFmtId="0" fontId="0" fillId="18" borderId="109" xfId="0" applyFont="1" applyFill="1" applyBorder="1" applyAlignment="1">
      <alignment horizontal="center" vertical="center"/>
    </xf>
    <xf numFmtId="0" fontId="0" fillId="18" borderId="90" xfId="0" applyFont="1" applyFill="1" applyBorder="1" applyAlignment="1">
      <alignment horizontal="center" vertical="center"/>
    </xf>
    <xf numFmtId="0" fontId="0" fillId="18" borderId="1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13" borderId="129" xfId="0" applyFont="1" applyFill="1" applyBorder="1" applyAlignment="1">
      <alignment horizontal="center" vertical="center"/>
    </xf>
    <xf numFmtId="0" fontId="0" fillId="13" borderId="130" xfId="0" applyFont="1" applyFill="1" applyBorder="1" applyAlignment="1">
      <alignment horizontal="center" vertical="center"/>
    </xf>
    <xf numFmtId="0" fontId="0" fillId="22" borderId="90" xfId="0" applyFont="1" applyFill="1" applyBorder="1" applyAlignment="1">
      <alignment horizontal="center" vertical="center"/>
    </xf>
    <xf numFmtId="0" fontId="0" fillId="22" borderId="113" xfId="0" applyFont="1" applyFill="1" applyBorder="1" applyAlignment="1">
      <alignment horizontal="center" vertical="center"/>
    </xf>
    <xf numFmtId="0" fontId="0" fillId="0" borderId="0" xfId="0" applyFill="1"/>
    <xf numFmtId="0" fontId="0" fillId="13" borderId="90" xfId="0" applyFont="1" applyFill="1" applyBorder="1" applyAlignment="1">
      <alignment horizontal="center" vertical="center"/>
    </xf>
    <xf numFmtId="0" fontId="0" fillId="13" borderId="113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135" xfId="0" applyFont="1" applyFill="1" applyBorder="1" applyAlignment="1">
      <alignment horizontal="center" vertical="center"/>
    </xf>
    <xf numFmtId="0" fontId="29" fillId="27" borderId="135" xfId="0" applyFont="1" applyFill="1" applyBorder="1" applyAlignment="1">
      <alignment horizontal="center" vertical="center"/>
    </xf>
    <xf numFmtId="0" fontId="29" fillId="0" borderId="136" xfId="0" applyFont="1" applyFill="1" applyBorder="1" applyAlignment="1">
      <alignment horizontal="center" vertical="center"/>
    </xf>
    <xf numFmtId="0" fontId="29" fillId="27" borderId="31" xfId="0" applyFont="1" applyFill="1" applyBorder="1" applyAlignment="1">
      <alignment horizontal="center" vertical="center"/>
    </xf>
    <xf numFmtId="0" fontId="29" fillId="27" borderId="13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13" borderId="17" xfId="0" applyFill="1" applyBorder="1" applyAlignment="1">
      <alignment horizontal="center" vertical="center" textRotation="90"/>
    </xf>
    <xf numFmtId="0" fontId="0" fillId="13" borderId="19" xfId="0" applyFill="1" applyBorder="1" applyAlignment="1">
      <alignment horizontal="center" vertical="center" textRotation="90" wrapText="1"/>
    </xf>
    <xf numFmtId="0" fontId="0" fillId="13" borderId="34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52" borderId="17" xfId="0" applyFill="1" applyBorder="1" applyAlignment="1">
      <alignment horizontal="center" vertical="center" textRotation="90"/>
    </xf>
    <xf numFmtId="0" fontId="0" fillId="52" borderId="19" xfId="0" applyFill="1" applyBorder="1" applyAlignment="1">
      <alignment horizontal="center" vertical="center" textRotation="90" wrapText="1"/>
    </xf>
    <xf numFmtId="0" fontId="0" fillId="52" borderId="34" xfId="0" applyFill="1" applyBorder="1" applyAlignment="1">
      <alignment horizontal="center" vertical="center"/>
    </xf>
    <xf numFmtId="0" fontId="0" fillId="52" borderId="45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 textRotation="90"/>
    </xf>
    <xf numFmtId="0" fontId="0" fillId="16" borderId="31" xfId="0" applyFill="1" applyBorder="1" applyAlignment="1">
      <alignment horizontal="center" vertical="center"/>
    </xf>
    <xf numFmtId="0" fontId="0" fillId="16" borderId="135" xfId="0" applyFill="1" applyBorder="1" applyAlignment="1">
      <alignment horizontal="center" vertical="center"/>
    </xf>
    <xf numFmtId="0" fontId="0" fillId="52" borderId="138" xfId="0" applyFill="1" applyBorder="1" applyAlignment="1">
      <alignment horizontal="center" vertical="center"/>
    </xf>
    <xf numFmtId="0" fontId="0" fillId="52" borderId="139" xfId="0" applyFill="1" applyBorder="1" applyAlignment="1">
      <alignment horizontal="center" vertical="center"/>
    </xf>
    <xf numFmtId="0" fontId="0" fillId="13" borderId="138" xfId="0" applyFill="1" applyBorder="1" applyAlignment="1">
      <alignment horizontal="center" vertical="center"/>
    </xf>
    <xf numFmtId="0" fontId="0" fillId="13" borderId="139" xfId="0" applyFill="1" applyBorder="1" applyAlignment="1">
      <alignment horizontal="center" vertical="center"/>
    </xf>
    <xf numFmtId="0" fontId="53" fillId="0" borderId="135" xfId="0" applyFont="1" applyFill="1" applyBorder="1" applyAlignment="1">
      <alignment horizontal="center" vertical="center"/>
    </xf>
    <xf numFmtId="0" fontId="53" fillId="12" borderId="135" xfId="0" applyFont="1" applyFill="1" applyBorder="1" applyAlignment="1">
      <alignment horizontal="center" vertical="center" wrapText="1"/>
    </xf>
    <xf numFmtId="0" fontId="53" fillId="0" borderId="40" xfId="0" applyFont="1" applyFill="1" applyBorder="1" applyAlignment="1">
      <alignment horizontal="center" vertical="center"/>
    </xf>
    <xf numFmtId="0" fontId="0" fillId="16" borderId="40" xfId="0" applyFill="1" applyBorder="1" applyAlignment="1">
      <alignment horizontal="center" vertical="center"/>
    </xf>
    <xf numFmtId="0" fontId="0" fillId="52" borderId="43" xfId="0" applyFill="1" applyBorder="1" applyAlignment="1">
      <alignment horizontal="center" vertical="center"/>
    </xf>
    <xf numFmtId="0" fontId="0" fillId="52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3" borderId="138" xfId="0" applyFont="1" applyFill="1" applyBorder="1" applyAlignment="1">
      <alignment horizontal="center" vertical="center"/>
    </xf>
    <xf numFmtId="0" fontId="0" fillId="13" borderId="140" xfId="0" applyFont="1" applyFill="1" applyBorder="1" applyAlignment="1">
      <alignment horizontal="center" vertical="center"/>
    </xf>
    <xf numFmtId="0" fontId="0" fillId="18" borderId="140" xfId="0" applyFont="1" applyFill="1" applyBorder="1" applyAlignment="1">
      <alignment horizontal="center" vertical="center"/>
    </xf>
    <xf numFmtId="0" fontId="0" fillId="18" borderId="139" xfId="0" applyFont="1" applyFill="1" applyBorder="1" applyAlignment="1">
      <alignment horizontal="center" vertical="center"/>
    </xf>
    <xf numFmtId="0" fontId="0" fillId="19" borderId="137" xfId="0" applyFont="1" applyFill="1" applyBorder="1" applyAlignment="1">
      <alignment horizontal="center" vertical="center"/>
    </xf>
    <xf numFmtId="0" fontId="0" fillId="19" borderId="141" xfId="0" applyFont="1" applyFill="1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18" borderId="137" xfId="0" applyFont="1" applyFill="1" applyBorder="1" applyAlignment="1">
      <alignment horizontal="center" vertical="center"/>
    </xf>
    <xf numFmtId="0" fontId="0" fillId="18" borderId="141" xfId="0" applyFont="1" applyFill="1" applyBorder="1" applyAlignment="1">
      <alignment horizontal="center" vertical="center"/>
    </xf>
    <xf numFmtId="0" fontId="0" fillId="13" borderId="137" xfId="0" applyFont="1" applyFill="1" applyBorder="1" applyAlignment="1">
      <alignment horizontal="center" vertical="center"/>
    </xf>
    <xf numFmtId="0" fontId="0" fillId="13" borderId="141" xfId="0" applyFont="1" applyFill="1" applyBorder="1" applyAlignment="1">
      <alignment horizontal="center" vertical="center"/>
    </xf>
    <xf numFmtId="0" fontId="0" fillId="13" borderId="88" xfId="0" applyFont="1" applyFill="1" applyBorder="1" applyAlignment="1">
      <alignment horizontal="center" vertical="center"/>
    </xf>
    <xf numFmtId="0" fontId="0" fillId="13" borderId="109" xfId="0" applyFont="1" applyFill="1" applyBorder="1" applyAlignment="1">
      <alignment horizontal="center" vertical="center"/>
    </xf>
    <xf numFmtId="0" fontId="0" fillId="53" borderId="140" xfId="0" applyFill="1" applyBorder="1" applyAlignment="1">
      <alignment horizontal="center" vertical="center"/>
    </xf>
    <xf numFmtId="0" fontId="0" fillId="53" borderId="37" xfId="0" applyFill="1" applyBorder="1" applyAlignment="1">
      <alignment horizontal="center" vertical="center"/>
    </xf>
    <xf numFmtId="0" fontId="0" fillId="18" borderId="129" xfId="0" applyFont="1" applyFill="1" applyBorder="1" applyAlignment="1">
      <alignment horizontal="center" vertical="center"/>
    </xf>
    <xf numFmtId="0" fontId="0" fillId="18" borderId="130" xfId="0" applyFont="1" applyFill="1" applyBorder="1" applyAlignment="1">
      <alignment horizontal="center" vertical="center"/>
    </xf>
    <xf numFmtId="0" fontId="56" fillId="12" borderId="0" xfId="0" applyFont="1" applyFill="1"/>
    <xf numFmtId="164" fontId="3" fillId="0" borderId="1" xfId="1" applyFont="1" applyFill="1" applyBorder="1" applyAlignment="1">
      <alignment horizontal="center" vertical="center"/>
    </xf>
    <xf numFmtId="0" fontId="0" fillId="13" borderId="124" xfId="0" applyFont="1" applyFill="1" applyBorder="1" applyAlignment="1">
      <alignment horizontal="center" vertical="center"/>
    </xf>
    <xf numFmtId="0" fontId="0" fillId="13" borderId="131" xfId="0" applyFont="1" applyFill="1" applyBorder="1" applyAlignment="1">
      <alignment horizontal="center" vertical="center"/>
    </xf>
    <xf numFmtId="0" fontId="0" fillId="18" borderId="131" xfId="0" applyFont="1" applyFill="1" applyBorder="1" applyAlignment="1">
      <alignment horizontal="center" vertical="center"/>
    </xf>
    <xf numFmtId="0" fontId="0" fillId="18" borderId="33" xfId="0" applyFont="1" applyFill="1" applyBorder="1" applyAlignment="1">
      <alignment horizontal="center" vertical="center"/>
    </xf>
    <xf numFmtId="164" fontId="3" fillId="50" borderId="1" xfId="1" applyFont="1" applyFill="1" applyBorder="1" applyAlignment="1">
      <alignment horizontal="center" vertical="center"/>
    </xf>
    <xf numFmtId="164" fontId="3" fillId="50" borderId="3" xfId="1" applyFont="1" applyFill="1" applyBorder="1" applyAlignment="1">
      <alignment horizontal="center" vertical="center"/>
    </xf>
    <xf numFmtId="164" fontId="3" fillId="53" borderId="1" xfId="1" applyFont="1" applyFill="1" applyBorder="1" applyAlignment="1">
      <alignment horizontal="center" vertical="center"/>
    </xf>
    <xf numFmtId="0" fontId="0" fillId="12" borderId="0" xfId="0" applyFont="1" applyFill="1"/>
    <xf numFmtId="0" fontId="0" fillId="26" borderId="16" xfId="0" applyFont="1" applyFill="1" applyBorder="1" applyAlignment="1">
      <alignment horizontal="center" vertical="center"/>
    </xf>
    <xf numFmtId="0" fontId="31" fillId="27" borderId="101" xfId="0" applyFont="1" applyFill="1" applyBorder="1" applyAlignment="1">
      <alignment horizontal="center" vertical="center"/>
    </xf>
    <xf numFmtId="0" fontId="27" fillId="27" borderId="101" xfId="0" applyFont="1" applyFill="1" applyBorder="1" applyAlignment="1">
      <alignment horizontal="center" vertical="center"/>
    </xf>
    <xf numFmtId="0" fontId="0" fillId="20" borderId="137" xfId="0" applyFont="1" applyFill="1" applyBorder="1" applyAlignment="1">
      <alignment horizontal="center" vertical="center"/>
    </xf>
    <xf numFmtId="0" fontId="0" fillId="20" borderId="141" xfId="0" applyFont="1" applyFill="1" applyBorder="1" applyAlignment="1">
      <alignment horizontal="center" vertical="center"/>
    </xf>
    <xf numFmtId="0" fontId="0" fillId="22" borderId="137" xfId="0" applyFont="1" applyFill="1" applyBorder="1" applyAlignment="1">
      <alignment horizontal="center" vertical="center"/>
    </xf>
    <xf numFmtId="0" fontId="0" fillId="22" borderId="141" xfId="0" applyFont="1" applyFill="1" applyBorder="1" applyAlignment="1">
      <alignment horizontal="center" vertical="center"/>
    </xf>
    <xf numFmtId="0" fontId="0" fillId="18" borderId="142" xfId="0" applyFont="1" applyFill="1" applyBorder="1" applyAlignment="1">
      <alignment horizontal="center" vertical="center"/>
    </xf>
    <xf numFmtId="0" fontId="0" fillId="20" borderId="142" xfId="0" applyFont="1" applyFill="1" applyBorder="1" applyAlignment="1">
      <alignment horizontal="center" vertical="center"/>
    </xf>
    <xf numFmtId="0" fontId="0" fillId="24" borderId="92" xfId="0" applyFont="1" applyFill="1" applyBorder="1" applyAlignment="1">
      <alignment horizontal="center" vertical="center"/>
    </xf>
    <xf numFmtId="0" fontId="30" fillId="27" borderId="101" xfId="0" applyFont="1" applyFill="1" applyBorder="1" applyAlignment="1">
      <alignment horizontal="center" vertical="center"/>
    </xf>
    <xf numFmtId="0" fontId="29" fillId="27" borderId="132" xfId="0" applyFont="1" applyFill="1" applyBorder="1" applyAlignment="1">
      <alignment horizontal="center" vertical="center"/>
    </xf>
    <xf numFmtId="0" fontId="30" fillId="27" borderId="133" xfId="0" applyFont="1" applyFill="1" applyBorder="1" applyAlignment="1" applyProtection="1">
      <alignment horizontal="center" vertical="center"/>
      <protection locked="0"/>
    </xf>
    <xf numFmtId="0" fontId="26" fillId="27" borderId="134" xfId="0" applyFont="1" applyFill="1" applyBorder="1" applyAlignment="1">
      <alignment horizontal="center" vertical="center"/>
    </xf>
    <xf numFmtId="0" fontId="26" fillId="27" borderId="133" xfId="0" applyFont="1" applyFill="1" applyBorder="1" applyAlignment="1">
      <alignment horizontal="center" vertical="center"/>
    </xf>
    <xf numFmtId="0" fontId="33" fillId="27" borderId="20" xfId="0" applyFont="1" applyFill="1" applyBorder="1" applyAlignment="1">
      <alignment horizontal="center" vertical="center"/>
    </xf>
    <xf numFmtId="0" fontId="31" fillId="27" borderId="21" xfId="0" applyFont="1" applyFill="1" applyBorder="1" applyAlignment="1">
      <alignment horizontal="center" vertical="center"/>
    </xf>
    <xf numFmtId="0" fontId="28" fillId="27" borderId="94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/>
    </xf>
    <xf numFmtId="0" fontId="28" fillId="27" borderId="77" xfId="0" applyFont="1" applyFill="1" applyBorder="1" applyAlignment="1">
      <alignment horizontal="center" vertical="center"/>
    </xf>
    <xf numFmtId="0" fontId="28" fillId="27" borderId="78" xfId="0" applyFont="1" applyFill="1" applyBorder="1" applyAlignment="1">
      <alignment horizontal="center" vertical="center"/>
    </xf>
    <xf numFmtId="0" fontId="31" fillId="27" borderId="78" xfId="0" applyFont="1" applyFill="1" applyBorder="1" applyAlignment="1">
      <alignment horizontal="center" vertical="center"/>
    </xf>
    <xf numFmtId="0" fontId="27" fillId="27" borderId="78" xfId="0" applyFont="1" applyFill="1" applyBorder="1" applyAlignment="1">
      <alignment horizontal="center" vertical="center"/>
    </xf>
    <xf numFmtId="0" fontId="27" fillId="27" borderId="84" xfId="0" applyFont="1" applyFill="1" applyBorder="1" applyAlignment="1">
      <alignment horizontal="center" vertical="center"/>
    </xf>
    <xf numFmtId="0" fontId="29" fillId="27" borderId="107" xfId="0" applyFont="1" applyFill="1" applyBorder="1" applyAlignment="1">
      <alignment horizontal="center" vertical="center"/>
    </xf>
    <xf numFmtId="0" fontId="30" fillId="27" borderId="84" xfId="0" applyFont="1" applyFill="1" applyBorder="1" applyAlignment="1">
      <alignment horizontal="center" vertical="center"/>
    </xf>
    <xf numFmtId="0" fontId="26" fillId="27" borderId="83" xfId="0" applyFont="1" applyFill="1" applyBorder="1" applyAlignment="1">
      <alignment horizontal="center" vertical="center"/>
    </xf>
    <xf numFmtId="0" fontId="26" fillId="27" borderId="84" xfId="0" applyFont="1" applyFill="1" applyBorder="1" applyAlignment="1">
      <alignment horizontal="center" vertical="center"/>
    </xf>
    <xf numFmtId="0" fontId="0" fillId="21" borderId="137" xfId="0" applyFont="1" applyFill="1" applyBorder="1" applyAlignment="1">
      <alignment horizontal="center" vertical="center"/>
    </xf>
    <xf numFmtId="0" fontId="0" fillId="21" borderId="141" xfId="0" applyFont="1" applyFill="1" applyBorder="1" applyAlignment="1">
      <alignment horizontal="center" vertical="center"/>
    </xf>
    <xf numFmtId="0" fontId="11" fillId="27" borderId="36" xfId="0" applyFont="1" applyFill="1" applyBorder="1" applyAlignment="1">
      <alignment horizontal="center" vertical="center"/>
    </xf>
    <xf numFmtId="0" fontId="7" fillId="54" borderId="48" xfId="0" applyFont="1" applyFill="1" applyBorder="1" applyAlignment="1">
      <alignment horizontal="center" vertical="center"/>
    </xf>
    <xf numFmtId="0" fontId="7" fillId="54" borderId="49" xfId="0" applyFont="1" applyFill="1" applyBorder="1" applyAlignment="1">
      <alignment horizontal="center" vertical="center"/>
    </xf>
    <xf numFmtId="0" fontId="57" fillId="54" borderId="39" xfId="0" applyFont="1" applyFill="1" applyBorder="1" applyAlignment="1">
      <alignment horizontal="center" vertical="center"/>
    </xf>
    <xf numFmtId="0" fontId="57" fillId="54" borderId="38" xfId="0" applyFont="1" applyFill="1" applyBorder="1" applyAlignment="1">
      <alignment horizontal="center" vertical="center"/>
    </xf>
    <xf numFmtId="0" fontId="55" fillId="12" borderId="0" xfId="0" applyFont="1" applyFill="1"/>
    <xf numFmtId="0" fontId="55" fillId="0" borderId="0" xfId="0" applyFont="1" applyFill="1"/>
    <xf numFmtId="0" fontId="0" fillId="0" borderId="135" xfId="0" applyFont="1" applyBorder="1" applyAlignment="1">
      <alignment horizontal="center" vertical="center"/>
    </xf>
    <xf numFmtId="0" fontId="7" fillId="54" borderId="46" xfId="0" applyFont="1" applyFill="1" applyBorder="1" applyAlignment="1">
      <alignment horizontal="center" vertical="center"/>
    </xf>
    <xf numFmtId="0" fontId="7" fillId="54" borderId="47" xfId="0" applyFont="1" applyFill="1" applyBorder="1" applyAlignment="1">
      <alignment horizontal="center" vertical="center"/>
    </xf>
    <xf numFmtId="0" fontId="30" fillId="54" borderId="78" xfId="0" applyFont="1" applyFill="1" applyBorder="1" applyAlignment="1" applyProtection="1">
      <alignment horizontal="center" vertical="center"/>
      <protection locked="0"/>
    </xf>
    <xf numFmtId="0" fontId="26" fillId="54" borderId="77" xfId="0" applyFont="1" applyFill="1" applyBorder="1" applyAlignment="1">
      <alignment horizontal="center" vertical="center"/>
    </xf>
    <xf numFmtId="0" fontId="26" fillId="54" borderId="78" xfId="0" applyFont="1" applyFill="1" applyBorder="1" applyAlignment="1">
      <alignment horizontal="center" vertical="center"/>
    </xf>
    <xf numFmtId="0" fontId="15" fillId="54" borderId="34" xfId="0" applyFont="1" applyFill="1" applyBorder="1" applyAlignment="1">
      <alignment horizontal="center" vertical="center"/>
    </xf>
    <xf numFmtId="0" fontId="15" fillId="54" borderId="45" xfId="0" applyFont="1" applyFill="1" applyBorder="1" applyAlignment="1">
      <alignment horizontal="center" vertical="center"/>
    </xf>
    <xf numFmtId="0" fontId="11" fillId="53" borderId="40" xfId="0" applyFont="1" applyFill="1" applyBorder="1" applyAlignment="1">
      <alignment horizontal="center" vertical="center"/>
    </xf>
    <xf numFmtId="0" fontId="11" fillId="53" borderId="90" xfId="0" applyFont="1" applyFill="1" applyBorder="1" applyAlignment="1">
      <alignment horizontal="center" vertical="center"/>
    </xf>
    <xf numFmtId="0" fontId="11" fillId="53" borderId="30" xfId="0" applyFont="1" applyFill="1" applyBorder="1" applyAlignment="1">
      <alignment horizontal="center" vertical="center"/>
    </xf>
    <xf numFmtId="0" fontId="11" fillId="53" borderId="41" xfId="0" applyFont="1" applyFill="1" applyBorder="1" applyAlignment="1">
      <alignment horizontal="center" vertical="center"/>
    </xf>
    <xf numFmtId="0" fontId="11" fillId="53" borderId="42" xfId="0" applyFont="1" applyFill="1" applyBorder="1" applyAlignment="1">
      <alignment horizontal="center" vertical="center"/>
    </xf>
    <xf numFmtId="0" fontId="12" fillId="53" borderId="43" xfId="0" applyFont="1" applyFill="1" applyBorder="1" applyAlignment="1">
      <alignment horizontal="center" vertical="center"/>
    </xf>
    <xf numFmtId="0" fontId="12" fillId="53" borderId="41" xfId="0" applyFont="1" applyFill="1" applyBorder="1" applyAlignment="1">
      <alignment horizontal="center" vertical="center"/>
    </xf>
    <xf numFmtId="0" fontId="12" fillId="53" borderId="27" xfId="0" applyFont="1" applyFill="1" applyBorder="1" applyAlignment="1">
      <alignment horizontal="center" vertical="center"/>
    </xf>
    <xf numFmtId="0" fontId="0" fillId="13" borderId="142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54" borderId="0" xfId="0" applyFill="1"/>
    <xf numFmtId="0" fontId="29" fillId="54" borderId="20" xfId="0" applyFont="1" applyFill="1" applyBorder="1" applyAlignment="1">
      <alignment horizontal="center" vertical="center"/>
    </xf>
    <xf numFmtId="0" fontId="30" fillId="54" borderId="21" xfId="0" applyFont="1" applyFill="1" applyBorder="1" applyAlignment="1">
      <alignment horizontal="center" vertical="center"/>
    </xf>
    <xf numFmtId="0" fontId="26" fillId="54" borderId="94" xfId="0" applyFont="1" applyFill="1" applyBorder="1" applyAlignment="1">
      <alignment horizontal="center" vertical="center"/>
    </xf>
    <xf numFmtId="0" fontId="26" fillId="54" borderId="21" xfId="0" applyFont="1" applyFill="1" applyBorder="1" applyAlignment="1">
      <alignment horizontal="center" vertical="center"/>
    </xf>
    <xf numFmtId="0" fontId="28" fillId="54" borderId="95" xfId="0" applyFont="1" applyFill="1" applyBorder="1" applyAlignment="1">
      <alignment horizontal="center" vertical="center"/>
    </xf>
    <xf numFmtId="0" fontId="33" fillId="54" borderId="20" xfId="0" applyFont="1" applyFill="1" applyBorder="1" applyAlignment="1">
      <alignment horizontal="center" vertical="center"/>
    </xf>
    <xf numFmtId="0" fontId="31" fillId="54" borderId="21" xfId="0" applyFont="1" applyFill="1" applyBorder="1" applyAlignment="1" applyProtection="1">
      <alignment horizontal="center" vertical="center"/>
      <protection locked="0"/>
    </xf>
    <xf numFmtId="0" fontId="28" fillId="54" borderId="94" xfId="0" applyFont="1" applyFill="1" applyBorder="1" applyAlignment="1">
      <alignment horizontal="center" vertical="center"/>
    </xf>
    <xf numFmtId="0" fontId="28" fillId="54" borderId="21" xfId="0" applyFont="1" applyFill="1" applyBorder="1" applyAlignment="1">
      <alignment horizontal="center" vertical="center"/>
    </xf>
    <xf numFmtId="0" fontId="29" fillId="54" borderId="96" xfId="0" applyFont="1" applyFill="1" applyBorder="1" applyAlignment="1">
      <alignment horizontal="center" vertical="center"/>
    </xf>
    <xf numFmtId="0" fontId="30" fillId="54" borderId="97" xfId="0" applyFont="1" applyFill="1" applyBorder="1" applyAlignment="1">
      <alignment horizontal="center" vertical="center"/>
    </xf>
    <xf numFmtId="0" fontId="26" fillId="54" borderId="98" xfId="0" applyFont="1" applyFill="1" applyBorder="1" applyAlignment="1">
      <alignment horizontal="center" vertical="center"/>
    </xf>
    <xf numFmtId="0" fontId="26" fillId="54" borderId="97" xfId="0" applyFont="1" applyFill="1" applyBorder="1" applyAlignment="1">
      <alignment horizontal="center" vertical="center"/>
    </xf>
    <xf numFmtId="0" fontId="28" fillId="54" borderId="99" xfId="0" applyFont="1" applyFill="1" applyBorder="1" applyAlignment="1">
      <alignment horizontal="center" vertical="center"/>
    </xf>
    <xf numFmtId="0" fontId="33" fillId="54" borderId="96" xfId="0" applyFont="1" applyFill="1" applyBorder="1" applyAlignment="1">
      <alignment horizontal="center" vertical="center"/>
    </xf>
    <xf numFmtId="0" fontId="31" fillId="54" borderId="97" xfId="0" applyFont="1" applyFill="1" applyBorder="1" applyAlignment="1" applyProtection="1">
      <alignment horizontal="center" vertical="center"/>
      <protection locked="0"/>
    </xf>
    <xf numFmtId="0" fontId="28" fillId="54" borderId="98" xfId="0" applyFont="1" applyFill="1" applyBorder="1" applyAlignment="1">
      <alignment horizontal="center" vertical="center"/>
    </xf>
    <xf numFmtId="0" fontId="28" fillId="54" borderId="97" xfId="0" applyFont="1" applyFill="1" applyBorder="1" applyAlignment="1">
      <alignment horizontal="center" vertical="center"/>
    </xf>
    <xf numFmtId="0" fontId="29" fillId="54" borderId="100" xfId="0" applyFont="1" applyFill="1" applyBorder="1" applyAlignment="1">
      <alignment horizontal="center" vertical="center"/>
    </xf>
    <xf numFmtId="0" fontId="30" fillId="54" borderId="101" xfId="0" applyFont="1" applyFill="1" applyBorder="1" applyAlignment="1">
      <alignment horizontal="center" vertical="center"/>
    </xf>
    <xf numFmtId="0" fontId="26" fillId="54" borderId="102" xfId="0" applyFont="1" applyFill="1" applyBorder="1" applyAlignment="1">
      <alignment horizontal="center" vertical="center"/>
    </xf>
    <xf numFmtId="0" fontId="26" fillId="54" borderId="101" xfId="0" applyFont="1" applyFill="1" applyBorder="1" applyAlignment="1">
      <alignment horizontal="center" vertical="center"/>
    </xf>
    <xf numFmtId="0" fontId="28" fillId="54" borderId="103" xfId="0" applyFont="1" applyFill="1" applyBorder="1" applyAlignment="1">
      <alignment horizontal="center" vertical="center"/>
    </xf>
    <xf numFmtId="0" fontId="33" fillId="54" borderId="100" xfId="0" applyFont="1" applyFill="1" applyBorder="1" applyAlignment="1">
      <alignment horizontal="center" vertical="center"/>
    </xf>
    <xf numFmtId="0" fontId="31" fillId="54" borderId="101" xfId="0" applyFont="1" applyFill="1" applyBorder="1" applyAlignment="1" applyProtection="1">
      <alignment horizontal="center" vertical="center"/>
      <protection locked="0"/>
    </xf>
    <xf numFmtId="0" fontId="28" fillId="54" borderId="102" xfId="0" applyFont="1" applyFill="1" applyBorder="1" applyAlignment="1">
      <alignment horizontal="center" vertical="center"/>
    </xf>
    <xf numFmtId="0" fontId="28" fillId="54" borderId="101" xfId="0" applyFont="1" applyFill="1" applyBorder="1" applyAlignment="1">
      <alignment horizontal="center" vertical="center"/>
    </xf>
    <xf numFmtId="0" fontId="31" fillId="54" borderId="97" xfId="0" applyFont="1" applyFill="1" applyBorder="1" applyAlignment="1">
      <alignment horizontal="center" vertical="center"/>
    </xf>
    <xf numFmtId="0" fontId="27" fillId="54" borderId="97" xfId="0" applyFont="1" applyFill="1" applyBorder="1" applyAlignment="1">
      <alignment horizontal="center" vertical="center"/>
    </xf>
    <xf numFmtId="0" fontId="29" fillId="54" borderId="104" xfId="0" applyFont="1" applyFill="1" applyBorder="1" applyAlignment="1">
      <alignment horizontal="center" vertical="center"/>
    </xf>
    <xf numFmtId="0" fontId="30" fillId="54" borderId="78" xfId="0" applyFont="1" applyFill="1" applyBorder="1" applyAlignment="1">
      <alignment horizontal="center" vertical="center"/>
    </xf>
    <xf numFmtId="0" fontId="28" fillId="54" borderId="105" xfId="0" applyFont="1" applyFill="1" applyBorder="1" applyAlignment="1">
      <alignment horizontal="center" vertical="center"/>
    </xf>
    <xf numFmtId="0" fontId="33" fillId="54" borderId="104" xfId="0" applyFont="1" applyFill="1" applyBorder="1" applyAlignment="1">
      <alignment horizontal="center" vertical="center"/>
    </xf>
    <xf numFmtId="0" fontId="31" fillId="54" borderId="78" xfId="0" applyFont="1" applyFill="1" applyBorder="1" applyAlignment="1" applyProtection="1">
      <alignment horizontal="center" vertical="center"/>
      <protection locked="0"/>
    </xf>
    <xf numFmtId="0" fontId="28" fillId="54" borderId="77" xfId="0" applyFont="1" applyFill="1" applyBorder="1" applyAlignment="1">
      <alignment horizontal="center" vertical="center"/>
    </xf>
    <xf numFmtId="0" fontId="28" fillId="54" borderId="78" xfId="0" applyFont="1" applyFill="1" applyBorder="1" applyAlignment="1">
      <alignment horizontal="center" vertical="center"/>
    </xf>
    <xf numFmtId="0" fontId="31" fillId="54" borderId="78" xfId="0" applyFont="1" applyFill="1" applyBorder="1" applyAlignment="1">
      <alignment horizontal="center" vertical="center"/>
    </xf>
    <xf numFmtId="0" fontId="27" fillId="54" borderId="78" xfId="0" applyFont="1" applyFill="1" applyBorder="1" applyAlignment="1">
      <alignment horizontal="center" vertical="center"/>
    </xf>
    <xf numFmtId="0" fontId="30" fillId="54" borderId="101" xfId="0" applyFont="1" applyFill="1" applyBorder="1" applyAlignment="1" applyProtection="1">
      <alignment horizontal="center" vertical="center"/>
      <protection locked="0"/>
    </xf>
    <xf numFmtId="0" fontId="53" fillId="12" borderId="31" xfId="0" applyFont="1" applyFill="1" applyBorder="1" applyAlignment="1">
      <alignment horizontal="center" vertical="center" wrapText="1"/>
    </xf>
    <xf numFmtId="0" fontId="53" fillId="0" borderId="135" xfId="0" applyFont="1" applyFill="1" applyBorder="1" applyAlignment="1" applyProtection="1">
      <alignment horizontal="center" vertical="center"/>
      <protection locked="0"/>
    </xf>
    <xf numFmtId="0" fontId="58" fillId="27" borderId="104" xfId="0" applyFont="1" applyFill="1" applyBorder="1" applyAlignment="1">
      <alignment horizontal="center" vertical="center"/>
    </xf>
    <xf numFmtId="0" fontId="58" fillId="0" borderId="96" xfId="0" applyFont="1" applyFill="1" applyBorder="1" applyAlignment="1">
      <alignment horizontal="center" vertical="center"/>
    </xf>
    <xf numFmtId="0" fontId="58" fillId="0" borderId="104" xfId="0" applyFont="1" applyFill="1" applyBorder="1" applyAlignment="1">
      <alignment horizontal="center" vertical="center"/>
    </xf>
    <xf numFmtId="0" fontId="58" fillId="0" borderId="100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54" borderId="104" xfId="0" applyFont="1" applyFill="1" applyBorder="1" applyAlignment="1">
      <alignment horizontal="center" vertical="center"/>
    </xf>
    <xf numFmtId="0" fontId="58" fillId="54" borderId="96" xfId="0" applyFont="1" applyFill="1" applyBorder="1" applyAlignment="1">
      <alignment horizontal="center" vertical="center"/>
    </xf>
    <xf numFmtId="0" fontId="58" fillId="54" borderId="100" xfId="0" applyFont="1" applyFill="1" applyBorder="1" applyAlignment="1">
      <alignment horizontal="center" vertical="center"/>
    </xf>
    <xf numFmtId="0" fontId="58" fillId="54" borderId="20" xfId="0" applyFont="1" applyFill="1" applyBorder="1" applyAlignment="1">
      <alignment horizontal="center" vertical="center"/>
    </xf>
    <xf numFmtId="0" fontId="0" fillId="55" borderId="0" xfId="0" applyFill="1"/>
    <xf numFmtId="0" fontId="28" fillId="55" borderId="0" xfId="0" applyFont="1" applyFill="1" applyBorder="1" applyAlignment="1">
      <alignment horizontal="center" vertical="center"/>
    </xf>
    <xf numFmtId="0" fontId="26" fillId="55" borderId="0" xfId="0" applyFont="1" applyFill="1" applyBorder="1" applyAlignment="1">
      <alignment horizontal="center" vertical="center"/>
    </xf>
    <xf numFmtId="0" fontId="0" fillId="55" borderId="0" xfId="0" applyFont="1" applyFill="1" applyAlignment="1">
      <alignment horizontal="center" vertical="center"/>
    </xf>
    <xf numFmtId="0" fontId="32" fillId="55" borderId="0" xfId="0" applyFont="1" applyFill="1" applyAlignment="1">
      <alignment horizontal="center" vertical="center"/>
    </xf>
    <xf numFmtId="0" fontId="26" fillId="27" borderId="74" xfId="0" applyFont="1" applyFill="1" applyBorder="1" applyAlignment="1">
      <alignment horizontal="center" vertical="center"/>
    </xf>
    <xf numFmtId="0" fontId="26" fillId="27" borderId="75" xfId="0" applyFont="1" applyFill="1" applyBorder="1" applyAlignment="1">
      <alignment horizontal="center" vertical="center"/>
    </xf>
    <xf numFmtId="0" fontId="26" fillId="27" borderId="81" xfId="0" applyFont="1" applyFill="1" applyBorder="1" applyAlignment="1">
      <alignment horizontal="center" vertical="center"/>
    </xf>
    <xf numFmtId="0" fontId="26" fillId="27" borderId="80" xfId="0" applyFont="1" applyFill="1" applyBorder="1" applyAlignment="1">
      <alignment horizontal="center" vertical="center"/>
    </xf>
    <xf numFmtId="0" fontId="28" fillId="50" borderId="85" xfId="0" applyFont="1" applyFill="1" applyBorder="1" applyAlignment="1">
      <alignment horizontal="center" vertical="center"/>
    </xf>
    <xf numFmtId="0" fontId="28" fillId="50" borderId="0" xfId="0" applyFont="1" applyFill="1" applyBorder="1" applyAlignment="1">
      <alignment horizontal="center" vertical="center"/>
    </xf>
    <xf numFmtId="0" fontId="28" fillId="50" borderId="76" xfId="0" applyFont="1" applyFill="1" applyBorder="1" applyAlignment="1">
      <alignment horizontal="center" vertical="center"/>
    </xf>
    <xf numFmtId="0" fontId="28" fillId="50" borderId="79" xfId="0" applyFont="1" applyFill="1" applyBorder="1" applyAlignment="1">
      <alignment horizontal="center" vertical="center"/>
    </xf>
    <xf numFmtId="0" fontId="28" fillId="50" borderId="82" xfId="0" applyFont="1" applyFill="1" applyBorder="1" applyAlignment="1">
      <alignment horizontal="center" vertical="center"/>
    </xf>
    <xf numFmtId="0" fontId="28" fillId="27" borderId="74" xfId="0" applyFont="1" applyFill="1" applyBorder="1" applyAlignment="1">
      <alignment horizontal="center" vertical="center"/>
    </xf>
    <xf numFmtId="0" fontId="29" fillId="27" borderId="75" xfId="0" applyFont="1" applyFill="1" applyBorder="1" applyAlignment="1">
      <alignment horizontal="center" vertical="center"/>
    </xf>
    <xf numFmtId="0" fontId="29" fillId="27" borderId="75" xfId="0" applyFont="1" applyFill="1" applyBorder="1" applyAlignment="1" applyProtection="1">
      <alignment horizontal="center" vertical="center"/>
      <protection locked="0"/>
    </xf>
    <xf numFmtId="0" fontId="30" fillId="27" borderId="75" xfId="0" applyFont="1" applyFill="1" applyBorder="1" applyAlignment="1">
      <alignment horizontal="center" vertical="center"/>
    </xf>
    <xf numFmtId="0" fontId="29" fillId="27" borderId="78" xfId="0" applyFont="1" applyFill="1" applyBorder="1" applyAlignment="1">
      <alignment horizontal="center" vertical="center"/>
    </xf>
    <xf numFmtId="0" fontId="29" fillId="27" borderId="78" xfId="0" applyFont="1" applyFill="1" applyBorder="1" applyAlignment="1" applyProtection="1">
      <alignment horizontal="center" vertical="center"/>
      <protection locked="0"/>
    </xf>
    <xf numFmtId="0" fontId="28" fillId="27" borderId="81" xfId="0" applyFont="1" applyFill="1" applyBorder="1" applyAlignment="1">
      <alignment horizontal="center" vertical="center"/>
    </xf>
    <xf numFmtId="0" fontId="29" fillId="27" borderId="80" xfId="0" applyFont="1" applyFill="1" applyBorder="1" applyAlignment="1">
      <alignment horizontal="center" vertical="center"/>
    </xf>
    <xf numFmtId="0" fontId="29" fillId="27" borderId="80" xfId="0" applyFont="1" applyFill="1" applyBorder="1" applyAlignment="1" applyProtection="1">
      <alignment horizontal="center" vertical="center"/>
      <protection locked="0"/>
    </xf>
    <xf numFmtId="0" fontId="30" fillId="27" borderId="80" xfId="0" applyFont="1" applyFill="1" applyBorder="1" applyAlignment="1">
      <alignment horizontal="center" vertical="center"/>
    </xf>
    <xf numFmtId="0" fontId="29" fillId="27" borderId="84" xfId="0" applyFont="1" applyFill="1" applyBorder="1" applyAlignment="1">
      <alignment horizontal="center" vertical="center"/>
    </xf>
    <xf numFmtId="0" fontId="29" fillId="27" borderId="84" xfId="0" applyFont="1" applyFill="1" applyBorder="1" applyAlignment="1" applyProtection="1">
      <alignment horizontal="center" vertical="center"/>
      <protection locked="0"/>
    </xf>
    <xf numFmtId="0" fontId="30" fillId="27" borderId="84" xfId="0" applyFont="1" applyFill="1" applyBorder="1" applyAlignment="1" applyProtection="1">
      <alignment horizontal="center" vertical="center"/>
      <protection locked="0"/>
    </xf>
    <xf numFmtId="0" fontId="31" fillId="50" borderId="76" xfId="0" applyFont="1" applyFill="1" applyBorder="1" applyAlignment="1">
      <alignment horizontal="center" vertical="center"/>
    </xf>
    <xf numFmtId="0" fontId="31" fillId="50" borderId="79" xfId="0" applyFont="1" applyFill="1" applyBorder="1" applyAlignment="1">
      <alignment horizontal="center" vertical="center"/>
    </xf>
    <xf numFmtId="0" fontId="31" fillId="50" borderId="82" xfId="0" applyFont="1" applyFill="1" applyBorder="1" applyAlignment="1">
      <alignment horizontal="center" vertical="center"/>
    </xf>
    <xf numFmtId="0" fontId="28" fillId="17" borderId="85" xfId="0" applyFont="1" applyFill="1" applyBorder="1" applyAlignment="1">
      <alignment horizontal="center" vertical="center"/>
    </xf>
    <xf numFmtId="0" fontId="28" fillId="21" borderId="85" xfId="0" applyFont="1" applyFill="1" applyBorder="1" applyAlignment="1">
      <alignment horizontal="center" vertical="center"/>
    </xf>
    <xf numFmtId="0" fontId="28" fillId="23" borderId="74" xfId="0" applyFont="1" applyFill="1" applyBorder="1" applyAlignment="1">
      <alignment horizontal="center" vertical="center"/>
    </xf>
    <xf numFmtId="0" fontId="29" fillId="23" borderId="75" xfId="0" applyFont="1" applyFill="1" applyBorder="1" applyAlignment="1">
      <alignment horizontal="center" vertical="center"/>
    </xf>
    <xf numFmtId="0" fontId="30" fillId="23" borderId="75" xfId="0" applyFont="1" applyFill="1" applyBorder="1" applyAlignment="1">
      <alignment horizontal="center" vertical="center"/>
    </xf>
    <xf numFmtId="0" fontId="28" fillId="23" borderId="77" xfId="0" applyFont="1" applyFill="1" applyBorder="1" applyAlignment="1">
      <alignment horizontal="center" vertical="center"/>
    </xf>
    <xf numFmtId="0" fontId="29" fillId="23" borderId="78" xfId="0" applyFont="1" applyFill="1" applyBorder="1" applyAlignment="1">
      <alignment horizontal="center" vertical="center"/>
    </xf>
    <xf numFmtId="0" fontId="30" fillId="23" borderId="78" xfId="0" applyFont="1" applyFill="1" applyBorder="1" applyAlignment="1">
      <alignment horizontal="center" vertical="center"/>
    </xf>
    <xf numFmtId="0" fontId="28" fillId="23" borderId="81" xfId="0" applyFont="1" applyFill="1" applyBorder="1" applyAlignment="1">
      <alignment horizontal="center" vertical="center"/>
    </xf>
    <xf numFmtId="0" fontId="29" fillId="23" borderId="80" xfId="0" applyFont="1" applyFill="1" applyBorder="1" applyAlignment="1">
      <alignment horizontal="center" vertical="center"/>
    </xf>
    <xf numFmtId="0" fontId="30" fillId="23" borderId="80" xfId="0" applyFont="1" applyFill="1" applyBorder="1" applyAlignment="1">
      <alignment horizontal="center" vertical="center"/>
    </xf>
    <xf numFmtId="0" fontId="28" fillId="23" borderId="85" xfId="0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/>
    </xf>
    <xf numFmtId="0" fontId="30" fillId="23" borderId="0" xfId="0" applyFont="1" applyFill="1" applyBorder="1" applyAlignment="1">
      <alignment horizontal="center" vertical="center"/>
    </xf>
    <xf numFmtId="0" fontId="26" fillId="23" borderId="74" xfId="0" applyFont="1" applyFill="1" applyBorder="1" applyAlignment="1">
      <alignment horizontal="center" vertical="center"/>
    </xf>
    <xf numFmtId="0" fontId="26" fillId="23" borderId="75" xfId="0" applyFont="1" applyFill="1" applyBorder="1" applyAlignment="1">
      <alignment horizontal="center" vertical="center"/>
    </xf>
    <xf numFmtId="0" fontId="26" fillId="23" borderId="77" xfId="0" applyFont="1" applyFill="1" applyBorder="1" applyAlignment="1">
      <alignment horizontal="center" vertical="center"/>
    </xf>
    <xf numFmtId="0" fontId="26" fillId="23" borderId="78" xfId="0" applyFont="1" applyFill="1" applyBorder="1" applyAlignment="1">
      <alignment horizontal="center" vertical="center"/>
    </xf>
    <xf numFmtId="0" fontId="26" fillId="23" borderId="81" xfId="0" applyFont="1" applyFill="1" applyBorder="1" applyAlignment="1">
      <alignment horizontal="center" vertical="center"/>
    </xf>
    <xf numFmtId="0" fontId="26" fillId="23" borderId="80" xfId="0" applyFont="1" applyFill="1" applyBorder="1" applyAlignment="1">
      <alignment horizontal="center" vertical="center"/>
    </xf>
    <xf numFmtId="0" fontId="26" fillId="23" borderId="134" xfId="0" applyFont="1" applyFill="1" applyBorder="1" applyAlignment="1">
      <alignment horizontal="center" vertical="center"/>
    </xf>
    <xf numFmtId="0" fontId="26" fillId="23" borderId="133" xfId="0" applyFont="1" applyFill="1" applyBorder="1" applyAlignment="1">
      <alignment horizontal="center" vertical="center"/>
    </xf>
    <xf numFmtId="0" fontId="28" fillId="21" borderId="76" xfId="0" applyFont="1" applyFill="1" applyBorder="1" applyAlignment="1">
      <alignment horizontal="center" vertical="center"/>
    </xf>
    <xf numFmtId="0" fontId="28" fillId="21" borderId="79" xfId="0" applyFont="1" applyFill="1" applyBorder="1" applyAlignment="1">
      <alignment horizontal="center" vertical="center"/>
    </xf>
    <xf numFmtId="0" fontId="28" fillId="21" borderId="82" xfId="0" applyFont="1" applyFill="1" applyBorder="1" applyAlignment="1">
      <alignment horizontal="center" vertical="center"/>
    </xf>
    <xf numFmtId="0" fontId="28" fillId="21" borderId="143" xfId="0" applyFont="1" applyFill="1" applyBorder="1" applyAlignment="1">
      <alignment horizontal="center" vertical="center"/>
    </xf>
    <xf numFmtId="0" fontId="28" fillId="21" borderId="0" xfId="0" applyFont="1" applyFill="1" applyBorder="1" applyAlignment="1">
      <alignment horizontal="center" vertical="center"/>
    </xf>
    <xf numFmtId="0" fontId="28" fillId="18" borderId="74" xfId="0" applyFont="1" applyFill="1" applyBorder="1" applyAlignment="1">
      <alignment horizontal="center" vertical="center"/>
    </xf>
    <xf numFmtId="0" fontId="33" fillId="18" borderId="75" xfId="0" applyFont="1" applyFill="1" applyBorder="1" applyAlignment="1">
      <alignment horizontal="center" vertical="center"/>
    </xf>
    <xf numFmtId="0" fontId="28" fillId="18" borderId="77" xfId="0" applyFont="1" applyFill="1" applyBorder="1" applyAlignment="1">
      <alignment horizontal="center" vertical="center"/>
    </xf>
    <xf numFmtId="0" fontId="33" fillId="18" borderId="78" xfId="0" applyFont="1" applyFill="1" applyBorder="1" applyAlignment="1">
      <alignment horizontal="center" vertical="center"/>
    </xf>
    <xf numFmtId="0" fontId="31" fillId="18" borderId="78" xfId="0" applyFont="1" applyFill="1" applyBorder="1" applyAlignment="1" applyProtection="1">
      <alignment horizontal="center" vertical="center"/>
      <protection locked="0"/>
    </xf>
    <xf numFmtId="0" fontId="31" fillId="18" borderId="78" xfId="0" applyFont="1" applyFill="1" applyBorder="1" applyAlignment="1">
      <alignment horizontal="center" vertical="center"/>
    </xf>
    <xf numFmtId="0" fontId="28" fillId="18" borderId="81" xfId="0" applyFont="1" applyFill="1" applyBorder="1" applyAlignment="1">
      <alignment horizontal="center" vertical="center"/>
    </xf>
    <xf numFmtId="0" fontId="33" fillId="18" borderId="80" xfId="0" applyFont="1" applyFill="1" applyBorder="1" applyAlignment="1">
      <alignment horizontal="center" vertical="center"/>
    </xf>
    <xf numFmtId="0" fontId="31" fillId="18" borderId="80" xfId="0" applyFont="1" applyFill="1" applyBorder="1" applyAlignment="1" applyProtection="1">
      <alignment horizontal="center" vertical="center"/>
      <protection locked="0"/>
    </xf>
    <xf numFmtId="0" fontId="33" fillId="18" borderId="84" xfId="0" applyFont="1" applyFill="1" applyBorder="1" applyAlignment="1">
      <alignment horizontal="center" vertical="center"/>
    </xf>
    <xf numFmtId="0" fontId="31" fillId="18" borderId="84" xfId="0" applyFont="1" applyFill="1" applyBorder="1" applyAlignment="1">
      <alignment horizontal="center" vertical="center"/>
    </xf>
    <xf numFmtId="0" fontId="31" fillId="18" borderId="84" xfId="0" applyFont="1" applyFill="1" applyBorder="1" applyAlignment="1" applyProtection="1">
      <alignment horizontal="center" vertical="center"/>
      <protection locked="0"/>
    </xf>
    <xf numFmtId="0" fontId="28" fillId="18" borderId="83" xfId="0" applyFont="1" applyFill="1" applyBorder="1" applyAlignment="1">
      <alignment horizontal="center" vertical="center"/>
    </xf>
    <xf numFmtId="0" fontId="27" fillId="18" borderId="75" xfId="0" applyFont="1" applyFill="1" applyBorder="1" applyAlignment="1">
      <alignment horizontal="center" vertical="center"/>
    </xf>
    <xf numFmtId="0" fontId="28" fillId="18" borderId="78" xfId="0" applyFont="1" applyFill="1" applyBorder="1" applyAlignment="1">
      <alignment horizontal="center" vertical="center"/>
    </xf>
    <xf numFmtId="0" fontId="27" fillId="18" borderId="78" xfId="0" applyFont="1" applyFill="1" applyBorder="1" applyAlignment="1">
      <alignment horizontal="center" vertical="center"/>
    </xf>
    <xf numFmtId="0" fontId="28" fillId="18" borderId="80" xfId="0" applyFont="1" applyFill="1" applyBorder="1" applyAlignment="1">
      <alignment horizontal="center" vertical="center"/>
    </xf>
    <xf numFmtId="0" fontId="27" fillId="18" borderId="84" xfId="0" applyFont="1" applyFill="1" applyBorder="1" applyAlignment="1">
      <alignment horizontal="center" vertical="center"/>
    </xf>
    <xf numFmtId="0" fontId="28" fillId="18" borderId="84" xfId="0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center" vertical="center"/>
    </xf>
    <xf numFmtId="49" fontId="28" fillId="17" borderId="87" xfId="0" applyNumberFormat="1" applyFont="1" applyFill="1" applyBorder="1" applyAlignment="1">
      <alignment horizontal="center" vertical="center" wrapText="1"/>
    </xf>
    <xf numFmtId="0" fontId="28" fillId="17" borderId="76" xfId="0" applyFont="1" applyFill="1" applyBorder="1" applyAlignment="1">
      <alignment horizontal="center" vertical="center"/>
    </xf>
    <xf numFmtId="0" fontId="28" fillId="17" borderId="79" xfId="0" applyFont="1" applyFill="1" applyBorder="1" applyAlignment="1">
      <alignment horizontal="center" vertical="center"/>
    </xf>
    <xf numFmtId="0" fontId="28" fillId="17" borderId="82" xfId="0" applyFont="1" applyFill="1" applyBorder="1" applyAlignment="1">
      <alignment horizontal="center" vertical="center"/>
    </xf>
    <xf numFmtId="0" fontId="17" fillId="54" borderId="37" xfId="2" applyNumberFormat="1" applyFont="1" applyFill="1" applyBorder="1" applyAlignment="1">
      <alignment horizontal="center"/>
    </xf>
    <xf numFmtId="0" fontId="17" fillId="54" borderId="66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21" borderId="142" xfId="0" applyFont="1" applyFill="1" applyBorder="1" applyAlignment="1">
      <alignment horizontal="center" vertical="center"/>
    </xf>
    <xf numFmtId="0" fontId="29" fillId="54" borderId="132" xfId="0" applyFont="1" applyFill="1" applyBorder="1" applyAlignment="1">
      <alignment horizontal="center" vertical="center"/>
    </xf>
    <xf numFmtId="0" fontId="26" fillId="54" borderId="134" xfId="0" applyFont="1" applyFill="1" applyBorder="1" applyAlignment="1">
      <alignment horizontal="center" vertical="center"/>
    </xf>
    <xf numFmtId="0" fontId="26" fillId="54" borderId="133" xfId="0" applyFont="1" applyFill="1" applyBorder="1" applyAlignment="1">
      <alignment horizontal="center" vertical="center"/>
    </xf>
    <xf numFmtId="0" fontId="31" fillId="54" borderId="21" xfId="0" applyFont="1" applyFill="1" applyBorder="1" applyAlignment="1">
      <alignment horizontal="center" vertical="center"/>
    </xf>
    <xf numFmtId="0" fontId="27" fillId="54" borderId="21" xfId="0" applyFont="1" applyFill="1" applyBorder="1" applyAlignment="1">
      <alignment horizontal="center" vertical="center"/>
    </xf>
    <xf numFmtId="0" fontId="31" fillId="54" borderId="101" xfId="0" applyFont="1" applyFill="1" applyBorder="1" applyAlignment="1">
      <alignment horizontal="center" vertical="center"/>
    </xf>
    <xf numFmtId="0" fontId="27" fillId="54" borderId="101" xfId="0" applyFont="1" applyFill="1" applyBorder="1" applyAlignment="1">
      <alignment horizontal="center" vertical="center"/>
    </xf>
    <xf numFmtId="0" fontId="28" fillId="54" borderId="83" xfId="0" applyFont="1" applyFill="1" applyBorder="1" applyAlignment="1">
      <alignment horizontal="center" vertical="center"/>
    </xf>
    <xf numFmtId="0" fontId="27" fillId="54" borderId="84" xfId="0" applyFont="1" applyFill="1" applyBorder="1" applyAlignment="1">
      <alignment horizontal="center" vertical="center"/>
    </xf>
    <xf numFmtId="0" fontId="28" fillId="54" borderId="106" xfId="0" applyFont="1" applyFill="1" applyBorder="1" applyAlignment="1">
      <alignment horizontal="center" vertical="center"/>
    </xf>
    <xf numFmtId="0" fontId="28" fillId="54" borderId="92" xfId="0" applyFont="1" applyFill="1" applyBorder="1" applyAlignment="1">
      <alignment horizontal="center" vertical="center"/>
    </xf>
    <xf numFmtId="0" fontId="28" fillId="54" borderId="84" xfId="0" applyFont="1" applyFill="1" applyBorder="1" applyAlignment="1">
      <alignment horizontal="center" vertical="center"/>
    </xf>
    <xf numFmtId="0" fontId="26" fillId="23" borderId="85" xfId="0" applyFont="1" applyFill="1" applyBorder="1" applyAlignment="1">
      <alignment horizontal="center" vertical="center"/>
    </xf>
    <xf numFmtId="0" fontId="26" fillId="23" borderId="0" xfId="0" applyFont="1" applyFill="1" applyBorder="1" applyAlignment="1">
      <alignment horizontal="center" vertical="center"/>
    </xf>
    <xf numFmtId="0" fontId="31" fillId="18" borderId="75" xfId="0" applyFont="1" applyFill="1" applyBorder="1" applyAlignment="1" applyProtection="1">
      <alignment horizontal="center" vertical="center"/>
      <protection locked="0"/>
    </xf>
    <xf numFmtId="0" fontId="28" fillId="18" borderId="75" xfId="0" applyFont="1" applyFill="1" applyBorder="1" applyAlignment="1">
      <alignment horizontal="center" vertical="center"/>
    </xf>
    <xf numFmtId="0" fontId="30" fillId="54" borderId="133" xfId="0" applyFont="1" applyFill="1" applyBorder="1" applyAlignment="1">
      <alignment horizontal="center" vertical="center"/>
    </xf>
    <xf numFmtId="0" fontId="34" fillId="55" borderId="87" xfId="0" applyFont="1" applyFill="1" applyBorder="1" applyAlignment="1">
      <alignment horizontal="center" vertical="center"/>
    </xf>
    <xf numFmtId="0" fontId="34" fillId="55" borderId="86" xfId="0" applyFont="1" applyFill="1" applyBorder="1" applyAlignment="1">
      <alignment horizontal="center" vertical="center"/>
    </xf>
    <xf numFmtId="0" fontId="34" fillId="55" borderId="14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5" borderId="35" xfId="0" applyFill="1" applyBorder="1" applyAlignment="1">
      <alignment horizontal="center" vertical="center"/>
    </xf>
    <xf numFmtId="0" fontId="0" fillId="55" borderId="37" xfId="0" applyFill="1" applyBorder="1" applyAlignment="1">
      <alignment horizontal="center" vertical="center"/>
    </xf>
    <xf numFmtId="0" fontId="0" fillId="55" borderId="140" xfId="0" applyFill="1" applyBorder="1" applyAlignment="1">
      <alignment horizontal="center" vertical="center"/>
    </xf>
    <xf numFmtId="0" fontId="0" fillId="55" borderId="41" xfId="0" applyFill="1" applyBorder="1" applyAlignment="1">
      <alignment horizontal="center" vertical="center"/>
    </xf>
    <xf numFmtId="0" fontId="0" fillId="18" borderId="148" xfId="0" applyFont="1" applyFill="1" applyBorder="1" applyAlignment="1">
      <alignment horizontal="center" vertical="center"/>
    </xf>
    <xf numFmtId="0" fontId="0" fillId="18" borderId="149" xfId="0" applyFont="1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28" fillId="27" borderId="134" xfId="0" applyFont="1" applyFill="1" applyBorder="1" applyAlignment="1">
      <alignment horizontal="center" vertical="center"/>
    </xf>
    <xf numFmtId="0" fontId="29" fillId="27" borderId="133" xfId="0" applyFont="1" applyFill="1" applyBorder="1" applyAlignment="1">
      <alignment horizontal="center" vertical="center"/>
    </xf>
    <xf numFmtId="0" fontId="29" fillId="27" borderId="133" xfId="0" applyFont="1" applyFill="1" applyBorder="1" applyAlignment="1" applyProtection="1">
      <alignment horizontal="center" vertical="center"/>
      <protection locked="0"/>
    </xf>
    <xf numFmtId="0" fontId="30" fillId="27" borderId="133" xfId="0" applyFont="1" applyFill="1" applyBorder="1" applyAlignment="1">
      <alignment horizontal="center" vertical="center"/>
    </xf>
    <xf numFmtId="0" fontId="31" fillId="50" borderId="143" xfId="0" applyFont="1" applyFill="1" applyBorder="1" applyAlignment="1">
      <alignment horizontal="center" vertical="center"/>
    </xf>
    <xf numFmtId="0" fontId="28" fillId="50" borderId="143" xfId="0" applyFont="1" applyFill="1" applyBorder="1" applyAlignment="1">
      <alignment horizontal="center" vertical="center"/>
    </xf>
    <xf numFmtId="0" fontId="30" fillId="27" borderId="80" xfId="0" applyFont="1" applyFill="1" applyBorder="1" applyAlignment="1" applyProtection="1">
      <alignment horizontal="center" vertical="center"/>
      <protection locked="0"/>
    </xf>
    <xf numFmtId="0" fontId="28" fillId="18" borderId="134" xfId="0" applyFont="1" applyFill="1" applyBorder="1" applyAlignment="1">
      <alignment horizontal="center" vertical="center"/>
    </xf>
    <xf numFmtId="0" fontId="33" fillId="18" borderId="133" xfId="0" applyFont="1" applyFill="1" applyBorder="1" applyAlignment="1">
      <alignment horizontal="center" vertical="center"/>
    </xf>
    <xf numFmtId="0" fontId="31" fillId="18" borderId="133" xfId="0" applyFont="1" applyFill="1" applyBorder="1" applyAlignment="1">
      <alignment horizontal="center" vertical="center"/>
    </xf>
    <xf numFmtId="0" fontId="28" fillId="17" borderId="143" xfId="0" applyFont="1" applyFill="1" applyBorder="1" applyAlignment="1">
      <alignment horizontal="center" vertical="center"/>
    </xf>
    <xf numFmtId="0" fontId="27" fillId="18" borderId="133" xfId="0" applyFont="1" applyFill="1" applyBorder="1" applyAlignment="1">
      <alignment horizontal="center" vertical="center"/>
    </xf>
    <xf numFmtId="0" fontId="27" fillId="18" borderId="80" xfId="0" applyFont="1" applyFill="1" applyBorder="1" applyAlignment="1">
      <alignment horizontal="center" vertical="center"/>
    </xf>
    <xf numFmtId="0" fontId="0" fillId="19" borderId="142" xfId="0" applyFont="1" applyFill="1" applyBorder="1" applyAlignment="1">
      <alignment horizontal="center" vertical="center"/>
    </xf>
    <xf numFmtId="0" fontId="0" fillId="16" borderId="138" xfId="0" applyFont="1" applyFill="1" applyBorder="1" applyAlignment="1">
      <alignment horizontal="center" vertical="center"/>
    </xf>
    <xf numFmtId="0" fontId="0" fillId="16" borderId="140" xfId="0" applyFont="1" applyFill="1" applyBorder="1" applyAlignment="1">
      <alignment horizontal="center" vertical="center"/>
    </xf>
    <xf numFmtId="0" fontId="0" fillId="17" borderId="140" xfId="0" applyFont="1" applyFill="1" applyBorder="1" applyAlignment="1">
      <alignment horizontal="center" vertical="center"/>
    </xf>
    <xf numFmtId="0" fontId="0" fillId="17" borderId="139" xfId="0" applyFont="1" applyFill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/>
    </xf>
    <xf numFmtId="0" fontId="0" fillId="16" borderId="17" xfId="0" applyFont="1" applyFill="1" applyBorder="1" applyAlignment="1">
      <alignment horizontal="center" vertical="center"/>
    </xf>
    <xf numFmtId="0" fontId="0" fillId="16" borderId="18" xfId="0" applyFont="1" applyFill="1" applyBorder="1" applyAlignment="1">
      <alignment horizontal="center" vertical="center"/>
    </xf>
    <xf numFmtId="0" fontId="0" fillId="17" borderId="18" xfId="0" applyFont="1" applyFill="1" applyBorder="1" applyAlignment="1">
      <alignment horizontal="center" vertical="center"/>
    </xf>
    <xf numFmtId="0" fontId="0" fillId="17" borderId="19" xfId="0" applyFont="1" applyFill="1" applyBorder="1" applyAlignment="1">
      <alignment horizontal="center" vertical="center"/>
    </xf>
    <xf numFmtId="0" fontId="0" fillId="13" borderId="17" xfId="0" applyFont="1" applyFill="1" applyBorder="1" applyAlignment="1">
      <alignment horizontal="center" vertical="center"/>
    </xf>
    <xf numFmtId="0" fontId="0" fillId="13" borderId="18" xfId="0" applyFont="1" applyFill="1" applyBorder="1" applyAlignment="1">
      <alignment horizontal="center" vertical="center"/>
    </xf>
    <xf numFmtId="0" fontId="0" fillId="18" borderId="18" xfId="0" applyFont="1" applyFill="1" applyBorder="1" applyAlignment="1">
      <alignment horizontal="center" vertical="center"/>
    </xf>
    <xf numFmtId="0" fontId="0" fillId="18" borderId="19" xfId="0" applyFont="1" applyFill="1" applyBorder="1" applyAlignment="1">
      <alignment horizontal="center" vertical="center"/>
    </xf>
    <xf numFmtId="0" fontId="0" fillId="21" borderId="108" xfId="0" applyFont="1" applyFill="1" applyBorder="1" applyAlignment="1">
      <alignment horizontal="center" vertical="center"/>
    </xf>
    <xf numFmtId="0" fontId="54" fillId="27" borderId="0" xfId="0" applyFont="1" applyFill="1" applyAlignment="1">
      <alignment horizontal="center" vertical="center"/>
    </xf>
    <xf numFmtId="0" fontId="0" fillId="54" borderId="0" xfId="0" applyFont="1" applyFill="1" applyAlignment="1">
      <alignment horizontal="center" vertical="center"/>
    </xf>
    <xf numFmtId="0" fontId="55" fillId="53" borderId="131" xfId="0" applyFont="1" applyFill="1" applyBorder="1" applyAlignment="1">
      <alignment horizontal="center" vertical="center"/>
    </xf>
    <xf numFmtId="0" fontId="55" fillId="53" borderId="37" xfId="0" applyFont="1" applyFill="1" applyBorder="1" applyAlignment="1">
      <alignment horizontal="center" vertical="center"/>
    </xf>
    <xf numFmtId="0" fontId="55" fillId="53" borderId="140" xfId="0" applyFont="1" applyFill="1" applyBorder="1" applyAlignment="1">
      <alignment horizontal="center" vertical="center"/>
    </xf>
    <xf numFmtId="0" fontId="55" fillId="54" borderId="0" xfId="0" applyFont="1" applyFill="1" applyAlignment="1">
      <alignment horizontal="center" vertical="center"/>
    </xf>
    <xf numFmtId="0" fontId="0" fillId="18" borderId="41" xfId="0" applyFont="1" applyFill="1" applyBorder="1" applyAlignment="1">
      <alignment horizontal="center" vertical="center"/>
    </xf>
    <xf numFmtId="0" fontId="0" fillId="18" borderId="42" xfId="0" applyFont="1" applyFill="1" applyBorder="1" applyAlignment="1">
      <alignment horizontal="center" vertical="center"/>
    </xf>
    <xf numFmtId="0" fontId="0" fillId="13" borderId="43" xfId="0" applyFont="1" applyFill="1" applyBorder="1" applyAlignment="1">
      <alignment horizontal="center" vertical="center"/>
    </xf>
    <xf numFmtId="0" fontId="0" fillId="13" borderId="41" xfId="0" applyFont="1" applyFill="1" applyBorder="1" applyAlignment="1">
      <alignment horizontal="center" vertical="center"/>
    </xf>
    <xf numFmtId="0" fontId="11" fillId="27" borderId="40" xfId="0" applyFont="1" applyFill="1" applyBorder="1" applyAlignment="1">
      <alignment horizontal="center" vertical="center"/>
    </xf>
    <xf numFmtId="0" fontId="0" fillId="18" borderId="41" xfId="0" applyFont="1" applyFill="1" applyBorder="1" applyAlignment="1">
      <alignment horizontal="center" vertical="center"/>
    </xf>
    <xf numFmtId="0" fontId="0" fillId="18" borderId="42" xfId="0" applyFont="1" applyFill="1" applyBorder="1" applyAlignment="1">
      <alignment horizontal="center" vertical="center"/>
    </xf>
    <xf numFmtId="0" fontId="0" fillId="13" borderId="43" xfId="0" applyFont="1" applyFill="1" applyBorder="1" applyAlignment="1">
      <alignment horizontal="center" vertical="center"/>
    </xf>
    <xf numFmtId="0" fontId="0" fillId="13" borderId="41" xfId="0" applyFont="1" applyFill="1" applyBorder="1" applyAlignment="1">
      <alignment horizontal="center" vertical="center"/>
    </xf>
    <xf numFmtId="0" fontId="0" fillId="18" borderId="112" xfId="0" applyFont="1" applyFill="1" applyBorder="1" applyAlignment="1">
      <alignment horizontal="center" vertical="center"/>
    </xf>
    <xf numFmtId="0" fontId="0" fillId="18" borderId="113" xfId="0" applyFont="1" applyFill="1" applyBorder="1" applyAlignment="1">
      <alignment horizontal="center" vertical="center"/>
    </xf>
    <xf numFmtId="0" fontId="0" fillId="16" borderId="43" xfId="0" applyFont="1" applyFill="1" applyBorder="1" applyAlignment="1">
      <alignment horizontal="center" vertical="center"/>
    </xf>
    <xf numFmtId="0" fontId="0" fillId="16" borderId="41" xfId="0" applyFont="1" applyFill="1" applyBorder="1" applyAlignment="1">
      <alignment horizontal="center" vertical="center"/>
    </xf>
    <xf numFmtId="0" fontId="0" fillId="17" borderId="41" xfId="0" applyFont="1" applyFill="1" applyBorder="1" applyAlignment="1">
      <alignment horizontal="center" vertical="center"/>
    </xf>
    <xf numFmtId="0" fontId="0" fillId="17" borderId="42" xfId="0" applyFont="1" applyFill="1" applyBorder="1" applyAlignment="1">
      <alignment horizontal="center" vertical="center"/>
    </xf>
    <xf numFmtId="0" fontId="0" fillId="22" borderId="142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3" fillId="6" borderId="12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164" fontId="3" fillId="6" borderId="7" xfId="1" applyFont="1" applyFill="1" applyBorder="1" applyAlignment="1">
      <alignment horizontal="center" vertical="center"/>
    </xf>
    <xf numFmtId="164" fontId="3" fillId="6" borderId="8" xfId="1" applyFont="1" applyFill="1" applyBorder="1" applyAlignment="1">
      <alignment horizontal="center" vertical="center"/>
    </xf>
    <xf numFmtId="164" fontId="3" fillId="5" borderId="12" xfId="1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164" fontId="3" fillId="5" borderId="11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5" borderId="7" xfId="1" applyFont="1" applyFill="1" applyBorder="1" applyAlignment="1">
      <alignment horizontal="center" vertical="center"/>
    </xf>
    <xf numFmtId="164" fontId="3" fillId="5" borderId="8" xfId="1" applyFont="1" applyFill="1" applyBorder="1" applyAlignment="1">
      <alignment horizontal="center" vertical="center"/>
    </xf>
    <xf numFmtId="164" fontId="3" fillId="0" borderId="1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9" fillId="5" borderId="12" xfId="1" applyFont="1" applyFill="1" applyBorder="1" applyAlignment="1">
      <alignment horizontal="center" vertical="center" wrapText="1"/>
    </xf>
    <xf numFmtId="164" fontId="19" fillId="5" borderId="12" xfId="1" applyFont="1" applyFill="1" applyBorder="1" applyAlignment="1">
      <alignment horizontal="center" vertical="center"/>
    </xf>
    <xf numFmtId="164" fontId="3" fillId="0" borderId="13" xfId="1" applyFont="1" applyFill="1" applyBorder="1" applyAlignment="1">
      <alignment horizontal="center" vertical="center"/>
    </xf>
    <xf numFmtId="164" fontId="3" fillId="8" borderId="7" xfId="1" applyFont="1" applyFill="1" applyBorder="1" applyAlignment="1">
      <alignment horizontal="center" vertical="center"/>
    </xf>
    <xf numFmtId="164" fontId="3" fillId="8" borderId="8" xfId="1" applyFont="1" applyFill="1" applyBorder="1" applyAlignment="1">
      <alignment horizontal="center" vertical="center"/>
    </xf>
    <xf numFmtId="164" fontId="3" fillId="6" borderId="11" xfId="1" applyFont="1" applyFill="1" applyBorder="1" applyAlignment="1">
      <alignment horizontal="center" vertical="center"/>
    </xf>
    <xf numFmtId="164" fontId="3" fillId="7" borderId="7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0" borderId="10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4" fillId="14" borderId="50" xfId="0" applyFont="1" applyFill="1" applyBorder="1" applyAlignment="1">
      <alignment horizontal="center" vertical="center" wrapText="1"/>
    </xf>
    <xf numFmtId="0" fontId="24" fillId="14" borderId="51" xfId="0" applyFont="1" applyFill="1" applyBorder="1" applyAlignment="1">
      <alignment horizontal="center" vertical="center"/>
    </xf>
    <xf numFmtId="0" fontId="24" fillId="14" borderId="52" xfId="0" applyFont="1" applyFill="1" applyBorder="1" applyAlignment="1">
      <alignment horizontal="center" vertical="center"/>
    </xf>
    <xf numFmtId="0" fontId="24" fillId="14" borderId="55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0" fontId="24" fillId="14" borderId="56" xfId="0" applyFont="1" applyFill="1" applyBorder="1" applyAlignment="1">
      <alignment horizontal="center" vertical="center"/>
    </xf>
    <xf numFmtId="0" fontId="18" fillId="14" borderId="55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56" xfId="0" applyFont="1" applyFill="1" applyBorder="1" applyAlignment="1">
      <alignment horizontal="center" vertical="center"/>
    </xf>
    <xf numFmtId="0" fontId="18" fillId="14" borderId="57" xfId="0" applyFont="1" applyFill="1" applyBorder="1" applyAlignment="1">
      <alignment horizontal="center" vertical="center"/>
    </xf>
    <xf numFmtId="0" fontId="18" fillId="14" borderId="58" xfId="0" applyFont="1" applyFill="1" applyBorder="1" applyAlignment="1">
      <alignment horizontal="center" vertical="center"/>
    </xf>
    <xf numFmtId="0" fontId="18" fillId="14" borderId="5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16" fillId="12" borderId="0" xfId="0" applyFont="1" applyFill="1" applyBorder="1" applyAlignment="1">
      <alignment horizontal="center" vertical="center"/>
    </xf>
    <xf numFmtId="0" fontId="0" fillId="15" borderId="34" xfId="0" applyFont="1" applyFill="1" applyBorder="1" applyAlignment="1">
      <alignment horizontal="center" vertical="center"/>
    </xf>
    <xf numFmtId="0" fontId="0" fillId="15" borderId="35" xfId="0" applyFont="1" applyFill="1" applyBorder="1" applyAlignment="1">
      <alignment horizontal="center" vertical="center"/>
    </xf>
    <xf numFmtId="0" fontId="0" fillId="15" borderId="45" xfId="0" applyFont="1" applyFill="1" applyBorder="1" applyAlignment="1">
      <alignment horizontal="center" vertical="center"/>
    </xf>
    <xf numFmtId="0" fontId="0" fillId="15" borderId="88" xfId="0" applyFont="1" applyFill="1" applyBorder="1" applyAlignment="1">
      <alignment horizontal="center" vertical="center"/>
    </xf>
    <xf numFmtId="0" fontId="0" fillId="15" borderId="108" xfId="0" applyFont="1" applyFill="1" applyBorder="1" applyAlignment="1">
      <alignment horizontal="center" vertical="center"/>
    </xf>
    <xf numFmtId="0" fontId="0" fillId="15" borderId="109" xfId="0" applyFont="1" applyFill="1" applyBorder="1" applyAlignment="1">
      <alignment horizontal="center" vertical="center"/>
    </xf>
    <xf numFmtId="0" fontId="0" fillId="16" borderId="43" xfId="0" applyFont="1" applyFill="1" applyBorder="1" applyAlignment="1">
      <alignment horizontal="center" vertical="center"/>
    </xf>
    <xf numFmtId="0" fontId="0" fillId="16" borderId="41" xfId="0" applyFont="1" applyFill="1" applyBorder="1" applyAlignment="1">
      <alignment horizontal="center" vertical="center"/>
    </xf>
    <xf numFmtId="0" fontId="0" fillId="17" borderId="41" xfId="0" applyFont="1" applyFill="1" applyBorder="1" applyAlignment="1">
      <alignment horizontal="center" vertical="center"/>
    </xf>
    <xf numFmtId="0" fontId="0" fillId="17" borderId="42" xfId="0" applyFont="1" applyFill="1" applyBorder="1" applyAlignment="1">
      <alignment horizontal="center" vertical="center"/>
    </xf>
    <xf numFmtId="0" fontId="0" fillId="13" borderId="43" xfId="0" applyFont="1" applyFill="1" applyBorder="1" applyAlignment="1">
      <alignment horizontal="center" vertical="center"/>
    </xf>
    <xf numFmtId="0" fontId="0" fillId="13" borderId="41" xfId="0" applyFont="1" applyFill="1" applyBorder="1" applyAlignment="1">
      <alignment horizontal="center" vertical="center"/>
    </xf>
    <xf numFmtId="0" fontId="0" fillId="18" borderId="41" xfId="0" applyFont="1" applyFill="1" applyBorder="1" applyAlignment="1">
      <alignment horizontal="center" vertical="center"/>
    </xf>
    <xf numFmtId="0" fontId="0" fillId="18" borderId="42" xfId="0" applyFont="1" applyFill="1" applyBorder="1" applyAlignment="1">
      <alignment horizontal="center" vertical="center"/>
    </xf>
    <xf numFmtId="0" fontId="0" fillId="13" borderId="90" xfId="0" applyFont="1" applyFill="1" applyBorder="1" applyAlignment="1">
      <alignment horizontal="center" vertical="center"/>
    </xf>
    <xf numFmtId="0" fontId="0" fillId="13" borderId="112" xfId="0" applyFont="1" applyFill="1" applyBorder="1" applyAlignment="1">
      <alignment horizontal="center" vertical="center"/>
    </xf>
    <xf numFmtId="0" fontId="0" fillId="13" borderId="53" xfId="0" applyFont="1" applyFill="1" applyBorder="1" applyAlignment="1">
      <alignment horizontal="center" vertical="center"/>
    </xf>
    <xf numFmtId="0" fontId="0" fillId="18" borderId="54" xfId="0" applyFont="1" applyFill="1" applyBorder="1" applyAlignment="1">
      <alignment horizontal="center" vertical="center"/>
    </xf>
    <xf numFmtId="0" fontId="0" fillId="18" borderId="112" xfId="0" applyFont="1" applyFill="1" applyBorder="1" applyAlignment="1">
      <alignment horizontal="center" vertical="center"/>
    </xf>
    <xf numFmtId="0" fontId="0" fillId="18" borderId="113" xfId="0" applyFont="1" applyFill="1" applyBorder="1" applyAlignment="1">
      <alignment horizontal="center" vertical="center"/>
    </xf>
    <xf numFmtId="0" fontId="0" fillId="12" borderId="93" xfId="0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18" borderId="24" xfId="0" applyFont="1" applyFill="1" applyBorder="1" applyAlignment="1">
      <alignment horizontal="center" vertical="center"/>
    </xf>
    <xf numFmtId="0" fontId="0" fillId="13" borderId="24" xfId="0" applyFont="1" applyFill="1" applyBorder="1" applyAlignment="1">
      <alignment horizontal="center" vertical="center"/>
    </xf>
    <xf numFmtId="0" fontId="0" fillId="15" borderId="24" xfId="0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 vertical="center"/>
    </xf>
    <xf numFmtId="0" fontId="0" fillId="17" borderId="24" xfId="0" applyFont="1" applyFill="1" applyBorder="1" applyAlignment="1">
      <alignment horizontal="center" vertical="center"/>
    </xf>
    <xf numFmtId="0" fontId="64" fillId="55" borderId="0" xfId="0" applyFont="1" applyFill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1" fillId="50" borderId="70" xfId="0" applyFont="1" applyFill="1" applyBorder="1" applyAlignment="1">
      <alignment horizontal="center" vertical="center" wrapText="1"/>
    </xf>
    <xf numFmtId="0" fontId="62" fillId="0" borderId="71" xfId="0" applyFont="1" applyBorder="1" applyAlignment="1">
      <alignment horizontal="center" vertical="center"/>
    </xf>
    <xf numFmtId="0" fontId="62" fillId="0" borderId="72" xfId="0" applyFont="1" applyBorder="1" applyAlignment="1">
      <alignment horizontal="center" vertical="center"/>
    </xf>
    <xf numFmtId="0" fontId="62" fillId="0" borderId="144" xfId="0" applyFont="1" applyBorder="1" applyAlignment="1">
      <alignment horizontal="center" vertical="center"/>
    </xf>
    <xf numFmtId="0" fontId="62" fillId="0" borderId="145" xfId="0" applyFont="1" applyBorder="1" applyAlignment="1">
      <alignment horizontal="center" vertical="center"/>
    </xf>
    <xf numFmtId="0" fontId="62" fillId="0" borderId="146" xfId="0" applyFont="1" applyBorder="1" applyAlignment="1">
      <alignment horizontal="center" vertical="center"/>
    </xf>
    <xf numFmtId="0" fontId="60" fillId="50" borderId="70" xfId="0" applyFont="1" applyFill="1" applyBorder="1" applyAlignment="1">
      <alignment horizontal="center" vertical="center" wrapText="1"/>
    </xf>
    <xf numFmtId="0" fontId="60" fillId="50" borderId="71" xfId="0" applyFont="1" applyFill="1" applyBorder="1" applyAlignment="1">
      <alignment horizontal="center" vertical="center"/>
    </xf>
    <xf numFmtId="0" fontId="60" fillId="50" borderId="72" xfId="0" applyFont="1" applyFill="1" applyBorder="1" applyAlignment="1">
      <alignment horizontal="center" vertical="center"/>
    </xf>
    <xf numFmtId="0" fontId="28" fillId="55" borderId="85" xfId="0" applyFont="1" applyFill="1" applyBorder="1" applyAlignment="1">
      <alignment horizontal="center" vertical="center"/>
    </xf>
    <xf numFmtId="0" fontId="28" fillId="55" borderId="144" xfId="0" applyFont="1" applyFill="1" applyBorder="1" applyAlignment="1">
      <alignment horizontal="center" vertical="center"/>
    </xf>
    <xf numFmtId="0" fontId="28" fillId="55" borderId="87" xfId="0" applyFont="1" applyFill="1" applyBorder="1" applyAlignment="1">
      <alignment horizontal="center" vertical="center"/>
    </xf>
    <xf numFmtId="0" fontId="28" fillId="55" borderId="73" xfId="0" applyFont="1" applyFill="1" applyBorder="1" applyAlignment="1">
      <alignment horizontal="center" vertical="center"/>
    </xf>
    <xf numFmtId="0" fontId="60" fillId="50" borderId="71" xfId="0" applyFont="1" applyFill="1" applyBorder="1" applyAlignment="1">
      <alignment horizontal="center" vertical="center" wrapText="1"/>
    </xf>
    <xf numFmtId="0" fontId="60" fillId="50" borderId="72" xfId="0" applyFont="1" applyFill="1" applyBorder="1" applyAlignment="1">
      <alignment horizontal="center" vertical="center" wrapText="1"/>
    </xf>
    <xf numFmtId="0" fontId="35" fillId="55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55" borderId="87" xfId="0" applyFont="1" applyFill="1" applyBorder="1" applyAlignment="1">
      <alignment horizontal="center" vertical="center" textRotation="90"/>
    </xf>
    <xf numFmtId="0" fontId="0" fillId="55" borderId="73" xfId="0" applyFont="1" applyFill="1" applyBorder="1" applyAlignment="1">
      <alignment horizontal="center" vertical="center"/>
    </xf>
    <xf numFmtId="0" fontId="28" fillId="21" borderId="70" xfId="0" applyFont="1" applyFill="1" applyBorder="1" applyAlignment="1">
      <alignment horizontal="center" vertical="center" wrapText="1"/>
    </xf>
    <xf numFmtId="0" fontId="0" fillId="21" borderId="71" xfId="0" applyFont="1" applyFill="1" applyBorder="1" applyAlignment="1">
      <alignment horizontal="center" vertical="center"/>
    </xf>
    <xf numFmtId="0" fontId="0" fillId="21" borderId="72" xfId="0" applyFont="1" applyFill="1" applyBorder="1" applyAlignment="1">
      <alignment horizontal="center" vertical="center"/>
    </xf>
    <xf numFmtId="0" fontId="28" fillId="55" borderId="85" xfId="0" applyFont="1" applyFill="1" applyBorder="1" applyAlignment="1">
      <alignment horizontal="center" vertical="center" textRotation="90"/>
    </xf>
    <xf numFmtId="0" fontId="0" fillId="55" borderId="144" xfId="0" applyFont="1" applyFill="1" applyBorder="1" applyAlignment="1">
      <alignment horizontal="center" vertical="center"/>
    </xf>
    <xf numFmtId="0" fontId="61" fillId="21" borderId="70" xfId="0" applyFont="1" applyFill="1" applyBorder="1" applyAlignment="1">
      <alignment horizontal="center" vertical="center"/>
    </xf>
    <xf numFmtId="0" fontId="0" fillId="55" borderId="87" xfId="0" applyFont="1" applyFill="1" applyBorder="1" applyAlignment="1">
      <alignment horizontal="center" vertical="center"/>
    </xf>
    <xf numFmtId="0" fontId="28" fillId="17" borderId="70" xfId="0" applyFont="1" applyFill="1" applyBorder="1" applyAlignment="1">
      <alignment horizontal="center" vertical="center" wrapText="1"/>
    </xf>
    <xf numFmtId="0" fontId="0" fillId="17" borderId="71" xfId="0" applyFont="1" applyFill="1" applyBorder="1" applyAlignment="1">
      <alignment horizontal="center" vertical="center"/>
    </xf>
    <xf numFmtId="0" fontId="0" fillId="17" borderId="72" xfId="0" applyFont="1" applyFill="1" applyBorder="1" applyAlignment="1">
      <alignment horizontal="center" vertical="center"/>
    </xf>
    <xf numFmtId="0" fontId="0" fillId="17" borderId="85" xfId="0" applyFont="1" applyFill="1" applyBorder="1" applyAlignment="1">
      <alignment horizontal="center" vertical="center"/>
    </xf>
    <xf numFmtId="0" fontId="0" fillId="17" borderId="0" xfId="0" applyFont="1" applyFill="1" applyAlignment="1">
      <alignment horizontal="center" vertical="center"/>
    </xf>
    <xf numFmtId="0" fontId="0" fillId="17" borderId="86" xfId="0" applyFont="1" applyFill="1" applyBorder="1" applyAlignment="1">
      <alignment horizontal="center" vertical="center"/>
    </xf>
    <xf numFmtId="0" fontId="65" fillId="55" borderId="0" xfId="0" applyFont="1" applyFill="1" applyBorder="1" applyAlignment="1">
      <alignment horizontal="center" vertical="center" wrapText="1"/>
    </xf>
    <xf numFmtId="0" fontId="65" fillId="55" borderId="0" xfId="0" applyFont="1" applyFill="1" applyAlignment="1">
      <alignment horizontal="center" vertical="center"/>
    </xf>
    <xf numFmtId="0" fontId="63" fillId="17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55" borderId="8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</cellXfs>
  <cellStyles count="48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Entrée 2" xfId="32"/>
    <cellStyle name="Euro" xfId="33"/>
    <cellStyle name="Excel Built-in Normal" xfId="1"/>
    <cellStyle name="Insatisfaisant 2" xfId="34"/>
    <cellStyle name="Neutre 2" xfId="35"/>
    <cellStyle name="Normal" xfId="0" builtinId="0"/>
    <cellStyle name="Normal 2" xfId="3"/>
    <cellStyle name="Normal 3" xfId="36"/>
    <cellStyle name="Normal_d1" xfId="2"/>
    <cellStyle name="Satisfaisant 2" xfId="37"/>
    <cellStyle name="Sortie 2" xfId="38"/>
    <cellStyle name="Texte explicatif 2" xfId="39"/>
    <cellStyle name="Titre 1" xfId="41"/>
    <cellStyle name="Titre 2" xfId="40"/>
    <cellStyle name="Titre 1 2" xfId="42"/>
    <cellStyle name="Titre 2 2" xfId="43"/>
    <cellStyle name="Titre 3 2" xfId="44"/>
    <cellStyle name="Titre 4 2" xfId="45"/>
    <cellStyle name="Total 2" xfId="46"/>
    <cellStyle name="Vérification 2" xfId="47"/>
  </cellStyles>
  <dxfs count="16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opLeftCell="Y1" zoomScaleNormal="100" workbookViewId="0">
      <selection activeCell="X4" sqref="A1:X1048576"/>
    </sheetView>
  </sheetViews>
  <sheetFormatPr baseColWidth="10" defaultRowHeight="15" x14ac:dyDescent="0.25"/>
  <cols>
    <col min="1" max="2" width="2.85546875" hidden="1" customWidth="1"/>
    <col min="3" max="4" width="4.28515625" hidden="1" customWidth="1"/>
    <col min="5" max="6" width="2.85546875" hidden="1" customWidth="1"/>
    <col min="7" max="8" width="4.28515625" hidden="1" customWidth="1"/>
    <col min="9" max="10" width="2.85546875" hidden="1" customWidth="1"/>
    <col min="11" max="12" width="4.28515625" hidden="1" customWidth="1"/>
    <col min="13" max="14" width="2.85546875" hidden="1" customWidth="1"/>
    <col min="15" max="16" width="4.28515625" hidden="1" customWidth="1"/>
    <col min="17" max="18" width="2.85546875" hidden="1" customWidth="1"/>
    <col min="19" max="20" width="4.28515625" hidden="1" customWidth="1"/>
    <col min="21" max="22" width="2.85546875" hidden="1" customWidth="1"/>
    <col min="23" max="24" width="4.28515625" hidden="1" customWidth="1"/>
    <col min="25" max="26" width="2.85546875" customWidth="1"/>
    <col min="27" max="28" width="4.28515625" customWidth="1"/>
    <col min="29" max="30" width="2.85546875" customWidth="1"/>
    <col min="31" max="32" width="4.28515625" customWidth="1"/>
    <col min="33" max="34" width="2.85546875" customWidth="1"/>
    <col min="35" max="36" width="4.28515625" customWidth="1"/>
    <col min="37" max="38" width="2.85546875" customWidth="1"/>
    <col min="39" max="40" width="4.28515625" customWidth="1"/>
    <col min="41" max="52" width="4.7109375" hidden="1" customWidth="1"/>
  </cols>
  <sheetData>
    <row r="1" spans="1:52" x14ac:dyDescent="0.25">
      <c r="A1" s="676" t="s">
        <v>0</v>
      </c>
      <c r="B1" s="676"/>
      <c r="C1" s="676"/>
      <c r="D1" s="676"/>
      <c r="E1" s="676" t="s">
        <v>1</v>
      </c>
      <c r="F1" s="676"/>
      <c r="G1" s="676"/>
      <c r="H1" s="676"/>
      <c r="I1" s="676" t="s">
        <v>2</v>
      </c>
      <c r="J1" s="676"/>
      <c r="K1" s="676"/>
      <c r="L1" s="676"/>
      <c r="M1" s="676" t="s">
        <v>3</v>
      </c>
      <c r="N1" s="676"/>
      <c r="O1" s="676"/>
      <c r="P1" s="676"/>
      <c r="Q1" s="676" t="s">
        <v>4</v>
      </c>
      <c r="R1" s="676"/>
      <c r="S1" s="676"/>
      <c r="T1" s="676"/>
      <c r="U1" s="676" t="s">
        <v>5</v>
      </c>
      <c r="V1" s="676"/>
      <c r="W1" s="676"/>
      <c r="X1" s="676"/>
      <c r="Y1" s="676" t="s">
        <v>6</v>
      </c>
      <c r="Z1" s="676"/>
      <c r="AA1" s="676"/>
      <c r="AB1" s="676"/>
      <c r="AC1" s="676" t="s">
        <v>7</v>
      </c>
      <c r="AD1" s="676"/>
      <c r="AE1" s="676"/>
      <c r="AF1" s="676"/>
      <c r="AG1" s="676" t="s">
        <v>8</v>
      </c>
      <c r="AH1" s="676"/>
      <c r="AI1" s="676"/>
      <c r="AJ1" s="676"/>
      <c r="AK1" s="676" t="s">
        <v>9</v>
      </c>
      <c r="AL1" s="676"/>
      <c r="AM1" s="676"/>
      <c r="AN1" s="676"/>
      <c r="AO1" s="676" t="s">
        <v>420</v>
      </c>
      <c r="AP1" s="676"/>
      <c r="AQ1" s="676"/>
      <c r="AR1" s="676"/>
      <c r="AS1" s="676" t="s">
        <v>421</v>
      </c>
      <c r="AT1" s="676"/>
      <c r="AU1" s="676"/>
      <c r="AV1" s="676"/>
      <c r="AW1" s="676" t="s">
        <v>0</v>
      </c>
      <c r="AX1" s="676"/>
      <c r="AY1" s="676"/>
      <c r="AZ1" s="676"/>
    </row>
    <row r="2" spans="1:52" x14ac:dyDescent="0.25">
      <c r="A2" s="2">
        <v>1</v>
      </c>
      <c r="B2" s="2" t="s">
        <v>15</v>
      </c>
      <c r="C2" s="690" t="s">
        <v>133</v>
      </c>
      <c r="D2" s="690"/>
      <c r="E2" s="3">
        <v>1</v>
      </c>
      <c r="F2" s="3" t="s">
        <v>13</v>
      </c>
      <c r="G2" s="4"/>
      <c r="H2" s="5"/>
      <c r="I2" s="25">
        <v>1</v>
      </c>
      <c r="J2" s="25" t="s">
        <v>14</v>
      </c>
      <c r="K2" s="7"/>
      <c r="L2" s="7"/>
      <c r="M2" s="3">
        <v>1</v>
      </c>
      <c r="N2" s="3" t="s">
        <v>15</v>
      </c>
      <c r="O2" s="697"/>
      <c r="P2" s="697"/>
      <c r="Q2" s="2">
        <v>1</v>
      </c>
      <c r="R2" s="2" t="s">
        <v>13</v>
      </c>
      <c r="S2" s="7"/>
      <c r="T2" s="7"/>
      <c r="U2" s="397">
        <v>1</v>
      </c>
      <c r="V2" s="397" t="s">
        <v>10</v>
      </c>
      <c r="W2" s="686" t="s">
        <v>16</v>
      </c>
      <c r="X2" s="687"/>
      <c r="Y2" s="397">
        <v>1</v>
      </c>
      <c r="Z2" s="397" t="s">
        <v>10</v>
      </c>
      <c r="AA2" s="694" t="s">
        <v>82</v>
      </c>
      <c r="AB2" s="695"/>
      <c r="AC2" s="395">
        <v>1</v>
      </c>
      <c r="AD2" s="395" t="s">
        <v>13</v>
      </c>
      <c r="AE2" s="6"/>
      <c r="AF2" s="5"/>
      <c r="AG2" s="24">
        <v>1</v>
      </c>
      <c r="AH2" s="24" t="s">
        <v>12</v>
      </c>
      <c r="AI2" s="6"/>
      <c r="AJ2" s="6"/>
      <c r="AK2" s="3">
        <v>1</v>
      </c>
      <c r="AL2" s="3" t="s">
        <v>15</v>
      </c>
      <c r="AM2" s="682"/>
      <c r="AN2" s="682"/>
      <c r="AO2" s="390">
        <v>1</v>
      </c>
      <c r="AP2" s="3" t="s">
        <v>13</v>
      </c>
      <c r="AQ2" s="36"/>
      <c r="AR2" s="29"/>
      <c r="AS2" s="390">
        <v>1</v>
      </c>
      <c r="AT2" s="3" t="s">
        <v>14</v>
      </c>
      <c r="AU2" s="36"/>
      <c r="AV2" s="29"/>
      <c r="AW2" s="3">
        <v>1</v>
      </c>
      <c r="AX2" s="3" t="s">
        <v>11</v>
      </c>
      <c r="AY2" s="36"/>
      <c r="AZ2" s="29"/>
    </row>
    <row r="3" spans="1:52" x14ac:dyDescent="0.25">
      <c r="A3" s="2">
        <v>2</v>
      </c>
      <c r="B3" s="2" t="s">
        <v>11</v>
      </c>
      <c r="C3" s="698" t="s">
        <v>87</v>
      </c>
      <c r="D3" s="699"/>
      <c r="E3" s="3">
        <v>2</v>
      </c>
      <c r="F3" s="3" t="s">
        <v>13</v>
      </c>
      <c r="G3" s="4"/>
      <c r="H3" s="5"/>
      <c r="I3" s="25">
        <v>2</v>
      </c>
      <c r="J3" s="25" t="s">
        <v>10</v>
      </c>
      <c r="K3" s="690" t="s">
        <v>134</v>
      </c>
      <c r="L3" s="690"/>
      <c r="M3" s="3">
        <v>2</v>
      </c>
      <c r="N3" s="3" t="s">
        <v>11</v>
      </c>
      <c r="O3" s="4"/>
      <c r="P3" s="5"/>
      <c r="Q3" s="2">
        <v>2</v>
      </c>
      <c r="R3" s="2" t="s">
        <v>12</v>
      </c>
      <c r="S3" s="7"/>
      <c r="T3" s="7"/>
      <c r="U3" s="397">
        <v>2</v>
      </c>
      <c r="V3" s="397" t="s">
        <v>15</v>
      </c>
      <c r="W3" s="678" t="s">
        <v>30</v>
      </c>
      <c r="X3" s="678"/>
      <c r="Y3" s="397">
        <v>2</v>
      </c>
      <c r="Z3" s="397" t="s">
        <v>15</v>
      </c>
      <c r="AA3" s="698" t="s">
        <v>90</v>
      </c>
      <c r="AB3" s="699"/>
      <c r="AC3" s="395">
        <v>2</v>
      </c>
      <c r="AD3" s="395" t="s">
        <v>13</v>
      </c>
      <c r="AE3" s="6"/>
      <c r="AF3" s="5"/>
      <c r="AG3" s="24">
        <v>2</v>
      </c>
      <c r="AH3" s="24" t="s">
        <v>14</v>
      </c>
      <c r="AI3" s="6"/>
      <c r="AJ3" s="6"/>
      <c r="AK3" s="3">
        <v>2</v>
      </c>
      <c r="AL3" s="3" t="s">
        <v>11</v>
      </c>
      <c r="AM3" s="677"/>
      <c r="AN3" s="677"/>
      <c r="AO3" s="390">
        <v>2</v>
      </c>
      <c r="AP3" s="3" t="s">
        <v>13</v>
      </c>
      <c r="AQ3" s="36"/>
      <c r="AR3" s="29"/>
      <c r="AS3" s="397">
        <v>2</v>
      </c>
      <c r="AT3" s="397" t="s">
        <v>10</v>
      </c>
      <c r="AU3" s="36"/>
      <c r="AV3" s="29"/>
      <c r="AW3" s="3">
        <v>2</v>
      </c>
      <c r="AX3" s="3" t="s">
        <v>13</v>
      </c>
      <c r="AY3" s="36"/>
      <c r="AZ3" s="29"/>
    </row>
    <row r="4" spans="1:52" x14ac:dyDescent="0.25">
      <c r="A4" s="2">
        <v>3</v>
      </c>
      <c r="B4" s="2" t="s">
        <v>13</v>
      </c>
      <c r="C4" s="684"/>
      <c r="D4" s="706"/>
      <c r="E4" s="3">
        <v>3</v>
      </c>
      <c r="F4" s="3" t="s">
        <v>12</v>
      </c>
      <c r="G4" s="4" t="s">
        <v>27</v>
      </c>
      <c r="H4" s="5" t="s">
        <v>18</v>
      </c>
      <c r="I4" s="25">
        <v>3</v>
      </c>
      <c r="J4" s="25" t="s">
        <v>15</v>
      </c>
      <c r="K4" s="698" t="s">
        <v>88</v>
      </c>
      <c r="L4" s="699"/>
      <c r="M4" s="3">
        <v>3</v>
      </c>
      <c r="N4" s="3" t="s">
        <v>13</v>
      </c>
      <c r="O4" s="4"/>
      <c r="P4" s="5"/>
      <c r="Q4" s="2">
        <v>3</v>
      </c>
      <c r="R4" s="2" t="s">
        <v>14</v>
      </c>
      <c r="S4" s="7"/>
      <c r="T4" s="7"/>
      <c r="U4" s="3">
        <v>3</v>
      </c>
      <c r="V4" s="3" t="s">
        <v>11</v>
      </c>
      <c r="W4" s="15"/>
      <c r="X4" s="33"/>
      <c r="Y4" s="24">
        <v>3</v>
      </c>
      <c r="Z4" s="24" t="s">
        <v>11</v>
      </c>
      <c r="AA4" s="4"/>
      <c r="AB4" s="5"/>
      <c r="AC4" s="3">
        <v>3</v>
      </c>
      <c r="AD4" s="3" t="s">
        <v>12</v>
      </c>
      <c r="AE4" s="6"/>
      <c r="AF4" s="5" t="s">
        <v>94</v>
      </c>
      <c r="AG4" s="24">
        <v>3</v>
      </c>
      <c r="AH4" s="24" t="s">
        <v>10</v>
      </c>
      <c r="AI4" s="684"/>
      <c r="AJ4" s="685"/>
      <c r="AK4" s="3">
        <v>3</v>
      </c>
      <c r="AL4" s="3" t="s">
        <v>13</v>
      </c>
      <c r="AM4" s="6"/>
      <c r="AN4" s="8"/>
      <c r="AO4" s="390">
        <v>3</v>
      </c>
      <c r="AP4" s="3" t="s">
        <v>12</v>
      </c>
      <c r="AQ4" s="36"/>
      <c r="AR4" s="29"/>
      <c r="AS4" s="397">
        <v>3</v>
      </c>
      <c r="AT4" s="397" t="s">
        <v>15</v>
      </c>
      <c r="AU4" s="36"/>
      <c r="AV4" s="29"/>
      <c r="AW4" s="3">
        <v>3</v>
      </c>
      <c r="AX4" s="3" t="s">
        <v>13</v>
      </c>
      <c r="AY4" s="36"/>
      <c r="AZ4" s="29"/>
    </row>
    <row r="5" spans="1:52" x14ac:dyDescent="0.25">
      <c r="A5" s="3">
        <v>4</v>
      </c>
      <c r="B5" s="3" t="s">
        <v>13</v>
      </c>
      <c r="C5" s="707"/>
      <c r="D5" s="708"/>
      <c r="E5" s="3">
        <v>4</v>
      </c>
      <c r="F5" s="3" t="s">
        <v>14</v>
      </c>
      <c r="G5" s="4"/>
      <c r="H5" s="5"/>
      <c r="I5" s="24">
        <v>4</v>
      </c>
      <c r="J5" s="24" t="s">
        <v>11</v>
      </c>
      <c r="K5" s="4"/>
      <c r="L5" s="5"/>
      <c r="M5" s="3">
        <v>4</v>
      </c>
      <c r="N5" s="3" t="s">
        <v>13</v>
      </c>
      <c r="O5" s="4"/>
      <c r="P5" s="5"/>
      <c r="Q5" s="397">
        <v>4</v>
      </c>
      <c r="R5" s="397" t="s">
        <v>10</v>
      </c>
      <c r="S5" s="682"/>
      <c r="T5" s="682"/>
      <c r="U5" s="3">
        <v>4</v>
      </c>
      <c r="V5" s="3" t="s">
        <v>13</v>
      </c>
      <c r="W5" s="16"/>
      <c r="X5" s="34"/>
      <c r="Y5" s="24">
        <v>4</v>
      </c>
      <c r="Z5" s="24" t="s">
        <v>13</v>
      </c>
      <c r="AA5" s="4"/>
      <c r="AB5" s="5"/>
      <c r="AC5" s="3">
        <v>4</v>
      </c>
      <c r="AD5" s="3" t="s">
        <v>14</v>
      </c>
      <c r="AE5" s="6"/>
      <c r="AF5" s="5"/>
      <c r="AG5" s="24">
        <v>4</v>
      </c>
      <c r="AH5" s="24" t="s">
        <v>15</v>
      </c>
      <c r="AI5" s="700"/>
      <c r="AJ5" s="700"/>
      <c r="AK5" s="3">
        <v>4</v>
      </c>
      <c r="AL5" s="3" t="s">
        <v>13</v>
      </c>
      <c r="AM5" s="6"/>
      <c r="AN5" s="8"/>
      <c r="AO5" s="390">
        <v>4</v>
      </c>
      <c r="AP5" s="3" t="s">
        <v>14</v>
      </c>
      <c r="AQ5" s="36"/>
      <c r="AR5" s="29"/>
      <c r="AS5" s="390">
        <v>4</v>
      </c>
      <c r="AT5" s="3" t="s">
        <v>11</v>
      </c>
      <c r="AU5" s="36"/>
      <c r="AV5" s="29"/>
      <c r="AW5" s="3">
        <v>4</v>
      </c>
      <c r="AX5" s="3" t="s">
        <v>12</v>
      </c>
      <c r="AY5" s="36"/>
      <c r="AZ5" s="29"/>
    </row>
    <row r="6" spans="1:52" x14ac:dyDescent="0.25">
      <c r="A6" s="3">
        <v>5</v>
      </c>
      <c r="B6" s="3" t="s">
        <v>12</v>
      </c>
      <c r="C6" s="707"/>
      <c r="D6" s="708"/>
      <c r="E6" s="3">
        <v>5</v>
      </c>
      <c r="F6" s="3" t="s">
        <v>10</v>
      </c>
      <c r="G6" s="681" t="s">
        <v>129</v>
      </c>
      <c r="H6" s="681"/>
      <c r="I6" s="24">
        <v>5</v>
      </c>
      <c r="J6" s="24" t="s">
        <v>13</v>
      </c>
      <c r="K6" s="4"/>
      <c r="L6" s="5"/>
      <c r="M6" s="3">
        <v>5</v>
      </c>
      <c r="N6" s="3" t="s">
        <v>12</v>
      </c>
      <c r="O6" s="4" t="s">
        <v>19</v>
      </c>
      <c r="P6" s="5" t="s">
        <v>23</v>
      </c>
      <c r="Q6" s="397">
        <v>5</v>
      </c>
      <c r="R6" s="397" t="s">
        <v>15</v>
      </c>
      <c r="S6" s="677"/>
      <c r="T6" s="677"/>
      <c r="U6" s="3">
        <v>5</v>
      </c>
      <c r="V6" s="3" t="s">
        <v>13</v>
      </c>
      <c r="W6" s="16"/>
      <c r="X6" s="34"/>
      <c r="Y6" s="24">
        <v>5</v>
      </c>
      <c r="Z6" s="24" t="s">
        <v>13</v>
      </c>
      <c r="AA6" s="4"/>
      <c r="AB6" s="5"/>
      <c r="AC6" s="3">
        <v>5</v>
      </c>
      <c r="AD6" s="3" t="s">
        <v>10</v>
      </c>
      <c r="AE6" s="704" t="s">
        <v>129</v>
      </c>
      <c r="AF6" s="705"/>
      <c r="AG6" s="24">
        <v>5</v>
      </c>
      <c r="AH6" s="24" t="s">
        <v>11</v>
      </c>
      <c r="AI6" s="18"/>
      <c r="AJ6" s="19"/>
      <c r="AK6" s="3">
        <v>5</v>
      </c>
      <c r="AL6" s="3" t="s">
        <v>12</v>
      </c>
      <c r="AM6" s="6"/>
      <c r="AN6" s="8"/>
      <c r="AO6" s="397">
        <v>5</v>
      </c>
      <c r="AP6" s="397" t="s">
        <v>10</v>
      </c>
      <c r="AQ6" s="36"/>
      <c r="AR6" s="29"/>
      <c r="AS6" s="390">
        <v>5</v>
      </c>
      <c r="AT6" s="3" t="s">
        <v>13</v>
      </c>
      <c r="AU6" s="36"/>
      <c r="AV6" s="29"/>
      <c r="AW6" s="3">
        <v>5</v>
      </c>
      <c r="AX6" s="3" t="s">
        <v>14</v>
      </c>
      <c r="AY6" s="36"/>
      <c r="AZ6" s="29"/>
    </row>
    <row r="7" spans="1:52" x14ac:dyDescent="0.25">
      <c r="A7" s="3">
        <v>6</v>
      </c>
      <c r="B7" s="3" t="s">
        <v>14</v>
      </c>
      <c r="C7" s="709"/>
      <c r="D7" s="710"/>
      <c r="E7" s="3">
        <v>6</v>
      </c>
      <c r="F7" s="3" t="s">
        <v>15</v>
      </c>
      <c r="G7" s="683" t="s">
        <v>42</v>
      </c>
      <c r="H7" s="683"/>
      <c r="I7" s="24">
        <v>6</v>
      </c>
      <c r="J7" s="24" t="s">
        <v>13</v>
      </c>
      <c r="K7" s="4"/>
      <c r="L7" s="5"/>
      <c r="M7" s="3">
        <v>6</v>
      </c>
      <c r="N7" s="3" t="s">
        <v>14</v>
      </c>
      <c r="O7" s="4"/>
      <c r="P7" s="5"/>
      <c r="Q7" s="395">
        <v>6</v>
      </c>
      <c r="R7" s="395" t="s">
        <v>11</v>
      </c>
      <c r="S7" s="4"/>
      <c r="T7" s="5"/>
      <c r="U7" s="3">
        <v>6</v>
      </c>
      <c r="V7" s="3" t="s">
        <v>12</v>
      </c>
      <c r="W7" s="16" t="s">
        <v>31</v>
      </c>
      <c r="X7" s="34" t="s">
        <v>29</v>
      </c>
      <c r="Y7" s="24">
        <v>6</v>
      </c>
      <c r="Z7" s="24" t="s">
        <v>12</v>
      </c>
      <c r="AA7" s="4" t="s">
        <v>20</v>
      </c>
      <c r="AB7" s="5" t="s">
        <v>91</v>
      </c>
      <c r="AC7" s="3">
        <v>6</v>
      </c>
      <c r="AD7" s="3" t="s">
        <v>15</v>
      </c>
      <c r="AE7" s="683" t="s">
        <v>45</v>
      </c>
      <c r="AF7" s="683"/>
      <c r="AG7" s="24">
        <v>6</v>
      </c>
      <c r="AH7" s="24" t="s">
        <v>13</v>
      </c>
      <c r="AI7" s="6"/>
      <c r="AJ7" s="6"/>
      <c r="AK7" s="3">
        <v>6</v>
      </c>
      <c r="AL7" s="3" t="s">
        <v>14</v>
      </c>
      <c r="AM7" s="6"/>
      <c r="AN7" s="8"/>
      <c r="AO7" s="397">
        <v>6</v>
      </c>
      <c r="AP7" s="397" t="s">
        <v>15</v>
      </c>
      <c r="AQ7" s="36"/>
      <c r="AR7" s="29"/>
      <c r="AS7" s="390">
        <v>6</v>
      </c>
      <c r="AT7" s="3" t="s">
        <v>13</v>
      </c>
      <c r="AU7" s="36"/>
      <c r="AV7" s="29"/>
      <c r="AW7" s="3">
        <v>6</v>
      </c>
      <c r="AX7" s="3" t="s">
        <v>10</v>
      </c>
      <c r="AY7" s="36"/>
      <c r="AZ7" s="29"/>
    </row>
    <row r="8" spans="1:52" x14ac:dyDescent="0.25">
      <c r="A8" s="3">
        <v>7</v>
      </c>
      <c r="B8" s="3" t="s">
        <v>10</v>
      </c>
      <c r="C8" s="682"/>
      <c r="D8" s="682"/>
      <c r="E8" s="3">
        <v>7</v>
      </c>
      <c r="F8" s="3" t="s">
        <v>11</v>
      </c>
      <c r="G8" s="4"/>
      <c r="H8" s="5"/>
      <c r="I8" s="24">
        <v>7</v>
      </c>
      <c r="J8" s="24" t="s">
        <v>12</v>
      </c>
      <c r="K8" s="4" t="s">
        <v>26</v>
      </c>
      <c r="L8" s="5" t="s">
        <v>24</v>
      </c>
      <c r="M8" s="397">
        <v>7</v>
      </c>
      <c r="N8" s="397" t="s">
        <v>10</v>
      </c>
      <c r="O8" s="703" t="s">
        <v>17</v>
      </c>
      <c r="P8" s="703"/>
      <c r="Q8" s="395">
        <v>7</v>
      </c>
      <c r="R8" s="395" t="s">
        <v>13</v>
      </c>
      <c r="S8" s="4"/>
      <c r="T8" s="5"/>
      <c r="U8" s="3">
        <v>7</v>
      </c>
      <c r="V8" s="3" t="s">
        <v>14</v>
      </c>
      <c r="W8" s="16"/>
      <c r="X8" s="35"/>
      <c r="Y8" s="24">
        <v>7</v>
      </c>
      <c r="Z8" s="24" t="s">
        <v>14</v>
      </c>
      <c r="AA8" s="4"/>
      <c r="AB8" s="5"/>
      <c r="AC8" s="3">
        <v>7</v>
      </c>
      <c r="AD8" s="3" t="s">
        <v>11</v>
      </c>
      <c r="AE8" s="30"/>
      <c r="AF8" s="31"/>
      <c r="AG8" s="24">
        <v>7</v>
      </c>
      <c r="AH8" s="24" t="s">
        <v>13</v>
      </c>
      <c r="AI8" s="6"/>
      <c r="AJ8" s="6"/>
      <c r="AK8" s="397">
        <v>7</v>
      </c>
      <c r="AL8" s="397" t="s">
        <v>10</v>
      </c>
      <c r="AM8" s="696"/>
      <c r="AN8" s="696"/>
      <c r="AO8" s="390">
        <v>7</v>
      </c>
      <c r="AP8" s="3" t="s">
        <v>11</v>
      </c>
      <c r="AQ8" s="36"/>
      <c r="AR8" s="29"/>
      <c r="AS8" s="390">
        <v>7</v>
      </c>
      <c r="AT8" s="3" t="s">
        <v>12</v>
      </c>
      <c r="AU8" s="36"/>
      <c r="AV8" s="29"/>
      <c r="AW8" s="3">
        <v>7</v>
      </c>
      <c r="AX8" s="3" t="s">
        <v>15</v>
      </c>
      <c r="AY8" s="36"/>
      <c r="AZ8" s="29"/>
    </row>
    <row r="9" spans="1:52" ht="15" customHeight="1" x14ac:dyDescent="0.25">
      <c r="A9" s="3">
        <v>8</v>
      </c>
      <c r="B9" s="3" t="s">
        <v>15</v>
      </c>
      <c r="C9" s="677"/>
      <c r="D9" s="677"/>
      <c r="E9" s="3">
        <v>8</v>
      </c>
      <c r="F9" s="3" t="s">
        <v>13</v>
      </c>
      <c r="G9" s="4"/>
      <c r="H9" s="5"/>
      <c r="I9" s="24">
        <v>8</v>
      </c>
      <c r="J9" s="24" t="s">
        <v>14</v>
      </c>
      <c r="K9" s="4"/>
      <c r="L9" s="5"/>
      <c r="M9" s="397">
        <v>8</v>
      </c>
      <c r="N9" s="397" t="s">
        <v>15</v>
      </c>
      <c r="O9" s="678" t="s">
        <v>41</v>
      </c>
      <c r="P9" s="678"/>
      <c r="Q9" s="395">
        <v>8</v>
      </c>
      <c r="R9" s="395" t="s">
        <v>13</v>
      </c>
      <c r="S9" s="4"/>
      <c r="T9" s="5"/>
      <c r="U9" s="3">
        <v>8</v>
      </c>
      <c r="V9" s="3" t="s">
        <v>10</v>
      </c>
      <c r="W9" s="682"/>
      <c r="X9" s="682"/>
      <c r="Y9" s="24">
        <v>8</v>
      </c>
      <c r="Z9" s="24" t="s">
        <v>10</v>
      </c>
      <c r="AA9" s="703" t="s">
        <v>17</v>
      </c>
      <c r="AB9" s="703"/>
      <c r="AC9" s="3">
        <v>8</v>
      </c>
      <c r="AD9" s="3" t="s">
        <v>13</v>
      </c>
      <c r="AE9" s="6"/>
      <c r="AF9" s="6"/>
      <c r="AG9" s="24">
        <v>8</v>
      </c>
      <c r="AH9" s="24" t="s">
        <v>12</v>
      </c>
      <c r="AI9" s="6"/>
      <c r="AJ9" s="6"/>
      <c r="AK9" s="397">
        <v>8</v>
      </c>
      <c r="AL9" s="397" t="s">
        <v>15</v>
      </c>
      <c r="AM9" s="696"/>
      <c r="AN9" s="696"/>
      <c r="AO9" s="390">
        <v>8</v>
      </c>
      <c r="AP9" s="3" t="s">
        <v>13</v>
      </c>
      <c r="AQ9" s="36"/>
      <c r="AR9" s="29"/>
      <c r="AS9" s="390">
        <v>8</v>
      </c>
      <c r="AT9" s="3" t="s">
        <v>14</v>
      </c>
      <c r="AU9" s="36"/>
      <c r="AV9" s="29"/>
      <c r="AW9" s="3">
        <v>8</v>
      </c>
      <c r="AX9" s="3" t="s">
        <v>11</v>
      </c>
      <c r="AY9" s="36"/>
      <c r="AZ9" s="29"/>
    </row>
    <row r="10" spans="1:52" x14ac:dyDescent="0.25">
      <c r="A10" s="3">
        <v>9</v>
      </c>
      <c r="B10" s="3" t="s">
        <v>11</v>
      </c>
      <c r="C10" s="7"/>
      <c r="D10" s="7"/>
      <c r="E10" s="3">
        <v>9</v>
      </c>
      <c r="F10" s="3" t="s">
        <v>13</v>
      </c>
      <c r="G10" s="4" t="s">
        <v>18</v>
      </c>
      <c r="H10" s="5" t="s">
        <v>18</v>
      </c>
      <c r="I10" s="397">
        <v>9</v>
      </c>
      <c r="J10" s="397" t="s">
        <v>10</v>
      </c>
      <c r="K10" s="682"/>
      <c r="L10" s="682"/>
      <c r="M10" s="3">
        <v>9</v>
      </c>
      <c r="N10" s="3" t="s">
        <v>11</v>
      </c>
      <c r="O10" s="4"/>
      <c r="P10" s="5"/>
      <c r="Q10" s="395">
        <v>9</v>
      </c>
      <c r="R10" s="395" t="s">
        <v>12</v>
      </c>
      <c r="S10" s="4" t="s">
        <v>23</v>
      </c>
      <c r="T10" s="5" t="s">
        <v>31</v>
      </c>
      <c r="U10" s="3">
        <v>9</v>
      </c>
      <c r="V10" s="3" t="s">
        <v>15</v>
      </c>
      <c r="W10" s="677"/>
      <c r="X10" s="677"/>
      <c r="Y10" s="24">
        <v>9</v>
      </c>
      <c r="Z10" s="24" t="s">
        <v>15</v>
      </c>
      <c r="AA10" s="678" t="s">
        <v>39</v>
      </c>
      <c r="AB10" s="678"/>
      <c r="AC10" s="3">
        <v>9</v>
      </c>
      <c r="AD10" s="3" t="s">
        <v>13</v>
      </c>
      <c r="AE10" s="6"/>
      <c r="AF10" s="6"/>
      <c r="AG10" s="24">
        <v>9</v>
      </c>
      <c r="AH10" s="24" t="s">
        <v>14</v>
      </c>
      <c r="AI10" s="6"/>
      <c r="AJ10" s="6"/>
      <c r="AK10" s="3">
        <v>9</v>
      </c>
      <c r="AL10" s="3" t="s">
        <v>11</v>
      </c>
      <c r="AM10" s="696"/>
      <c r="AN10" s="696"/>
      <c r="AO10" s="390">
        <v>9</v>
      </c>
      <c r="AP10" s="3" t="s">
        <v>13</v>
      </c>
      <c r="AQ10" s="36"/>
      <c r="AR10" s="29"/>
      <c r="AS10" s="390">
        <v>9</v>
      </c>
      <c r="AT10" s="3" t="s">
        <v>10</v>
      </c>
      <c r="AU10" s="36"/>
      <c r="AV10" s="29"/>
      <c r="AW10" s="3">
        <v>9</v>
      </c>
      <c r="AX10" s="3" t="s">
        <v>13</v>
      </c>
      <c r="AY10" s="36"/>
      <c r="AZ10" s="29"/>
    </row>
    <row r="11" spans="1:52" x14ac:dyDescent="0.25">
      <c r="A11" s="3">
        <v>10</v>
      </c>
      <c r="B11" s="3" t="s">
        <v>13</v>
      </c>
      <c r="C11" s="6"/>
      <c r="D11" s="6"/>
      <c r="E11" s="3">
        <v>10</v>
      </c>
      <c r="F11" s="3" t="s">
        <v>12</v>
      </c>
      <c r="G11" s="4"/>
      <c r="H11" s="5"/>
      <c r="I11" s="397">
        <v>10</v>
      </c>
      <c r="J11" s="397" t="s">
        <v>15</v>
      </c>
      <c r="K11" s="677"/>
      <c r="L11" s="677"/>
      <c r="M11" s="3">
        <v>10</v>
      </c>
      <c r="N11" s="3" t="s">
        <v>13</v>
      </c>
      <c r="O11" s="4"/>
      <c r="P11" s="5"/>
      <c r="Q11" s="395">
        <v>10</v>
      </c>
      <c r="R11" s="395" t="s">
        <v>14</v>
      </c>
      <c r="S11" s="4"/>
      <c r="T11" s="5"/>
      <c r="U11" s="3">
        <v>10</v>
      </c>
      <c r="V11" s="3" t="s">
        <v>11</v>
      </c>
      <c r="W11" s="16"/>
      <c r="X11" s="33"/>
      <c r="Y11" s="24">
        <v>10</v>
      </c>
      <c r="Z11" s="24" t="s">
        <v>11</v>
      </c>
      <c r="AA11" s="4"/>
      <c r="AB11" s="5"/>
      <c r="AC11" s="3">
        <v>10</v>
      </c>
      <c r="AD11" s="3" t="s">
        <v>12</v>
      </c>
      <c r="AE11" s="6"/>
      <c r="AF11" s="6"/>
      <c r="AG11" s="397">
        <v>10</v>
      </c>
      <c r="AH11" s="397" t="s">
        <v>10</v>
      </c>
      <c r="AI11" s="690" t="s">
        <v>32</v>
      </c>
      <c r="AJ11" s="690"/>
      <c r="AK11" s="3">
        <v>10</v>
      </c>
      <c r="AL11" s="3" t="s">
        <v>13</v>
      </c>
      <c r="AM11" s="6"/>
      <c r="AN11" s="8"/>
      <c r="AO11" s="390">
        <v>10</v>
      </c>
      <c r="AP11" s="3" t="s">
        <v>12</v>
      </c>
      <c r="AQ11" s="36"/>
      <c r="AR11" s="29"/>
      <c r="AS11" s="390">
        <v>10</v>
      </c>
      <c r="AT11" s="3" t="s">
        <v>15</v>
      </c>
      <c r="AU11" s="36"/>
      <c r="AV11" s="29"/>
      <c r="AW11" s="3">
        <v>10</v>
      </c>
      <c r="AX11" s="3" t="s">
        <v>13</v>
      </c>
      <c r="AY11" s="36"/>
      <c r="AZ11" s="29"/>
    </row>
    <row r="12" spans="1:52" x14ac:dyDescent="0.25">
      <c r="A12" s="3">
        <v>11</v>
      </c>
      <c r="B12" s="3" t="s">
        <v>13</v>
      </c>
      <c r="C12" s="6"/>
      <c r="D12" s="6"/>
      <c r="E12" s="3">
        <v>11</v>
      </c>
      <c r="F12" s="3" t="s">
        <v>14</v>
      </c>
      <c r="G12" s="4"/>
      <c r="H12" s="5"/>
      <c r="I12" s="24">
        <v>11</v>
      </c>
      <c r="J12" s="24" t="s">
        <v>11</v>
      </c>
      <c r="K12" s="4"/>
      <c r="L12" s="5"/>
      <c r="M12" s="3">
        <v>11</v>
      </c>
      <c r="N12" s="3" t="s">
        <v>13</v>
      </c>
      <c r="O12" s="4"/>
      <c r="P12" s="5"/>
      <c r="Q12" s="395">
        <v>11</v>
      </c>
      <c r="R12" s="395" t="s">
        <v>10</v>
      </c>
      <c r="S12" s="703" t="s">
        <v>17</v>
      </c>
      <c r="T12" s="703"/>
      <c r="U12" s="3">
        <v>11</v>
      </c>
      <c r="V12" s="3" t="s">
        <v>13</v>
      </c>
      <c r="W12" s="16"/>
      <c r="X12" s="34"/>
      <c r="Y12" s="24">
        <v>11</v>
      </c>
      <c r="Z12" s="24" t="s">
        <v>13</v>
      </c>
      <c r="AA12" s="4"/>
      <c r="AB12" s="5"/>
      <c r="AC12" s="3">
        <v>11</v>
      </c>
      <c r="AD12" s="3" t="s">
        <v>14</v>
      </c>
      <c r="AE12" s="6"/>
      <c r="AF12" s="6"/>
      <c r="AG12" s="397">
        <v>11</v>
      </c>
      <c r="AH12" s="397" t="s">
        <v>15</v>
      </c>
      <c r="AI12" s="698" t="s">
        <v>86</v>
      </c>
      <c r="AJ12" s="699"/>
      <c r="AK12" s="3">
        <v>11</v>
      </c>
      <c r="AL12" s="3" t="s">
        <v>13</v>
      </c>
      <c r="AM12" s="6"/>
      <c r="AN12" s="8"/>
      <c r="AO12" s="390">
        <v>11</v>
      </c>
      <c r="AP12" s="3" t="s">
        <v>14</v>
      </c>
      <c r="AQ12" s="36"/>
      <c r="AR12" s="29"/>
      <c r="AS12" s="390">
        <v>11</v>
      </c>
      <c r="AT12" s="3" t="s">
        <v>11</v>
      </c>
      <c r="AU12" s="36"/>
      <c r="AV12" s="29"/>
      <c r="AW12" s="3">
        <v>11</v>
      </c>
      <c r="AX12" s="3" t="s">
        <v>12</v>
      </c>
      <c r="AY12" s="36"/>
      <c r="AZ12" s="29"/>
    </row>
    <row r="13" spans="1:52" x14ac:dyDescent="0.25">
      <c r="A13" s="3">
        <v>12</v>
      </c>
      <c r="B13" s="3" t="s">
        <v>12</v>
      </c>
      <c r="C13" s="6"/>
      <c r="D13" s="6"/>
      <c r="E13" s="3">
        <v>12</v>
      </c>
      <c r="F13" s="3" t="s">
        <v>10</v>
      </c>
      <c r="G13" s="682" t="s">
        <v>35</v>
      </c>
      <c r="H13" s="682"/>
      <c r="I13" s="3">
        <v>12</v>
      </c>
      <c r="J13" s="3" t="s">
        <v>13</v>
      </c>
      <c r="K13" s="4"/>
      <c r="L13" s="5"/>
      <c r="M13" s="3">
        <v>12</v>
      </c>
      <c r="N13" s="3" t="s">
        <v>12</v>
      </c>
      <c r="O13" s="4" t="s">
        <v>19</v>
      </c>
      <c r="P13" s="5" t="s">
        <v>23</v>
      </c>
      <c r="Q13" s="395">
        <v>12</v>
      </c>
      <c r="R13" s="395" t="s">
        <v>15</v>
      </c>
      <c r="S13" s="678" t="s">
        <v>135</v>
      </c>
      <c r="T13" s="678"/>
      <c r="U13" s="3">
        <v>12</v>
      </c>
      <c r="V13" s="3" t="s">
        <v>13</v>
      </c>
      <c r="W13" s="16"/>
      <c r="X13" s="34"/>
      <c r="Y13" s="24">
        <v>12</v>
      </c>
      <c r="Z13" s="24" t="s">
        <v>13</v>
      </c>
      <c r="AA13" s="4"/>
      <c r="AB13" s="5"/>
      <c r="AC13" s="397">
        <v>12</v>
      </c>
      <c r="AD13" s="397" t="s">
        <v>10</v>
      </c>
      <c r="AE13" s="686" t="s">
        <v>33</v>
      </c>
      <c r="AF13" s="687"/>
      <c r="AG13" s="24">
        <v>12</v>
      </c>
      <c r="AH13" s="24" t="s">
        <v>11</v>
      </c>
      <c r="AI13" s="30"/>
      <c r="AJ13" s="31"/>
      <c r="AK13" s="3">
        <v>12</v>
      </c>
      <c r="AL13" s="3" t="s">
        <v>12</v>
      </c>
      <c r="AM13" s="6"/>
      <c r="AN13" s="8"/>
      <c r="AO13" s="390">
        <v>12</v>
      </c>
      <c r="AP13" s="3" t="s">
        <v>10</v>
      </c>
      <c r="AQ13" s="36"/>
      <c r="AR13" s="29"/>
      <c r="AS13" s="390">
        <v>12</v>
      </c>
      <c r="AT13" s="3" t="s">
        <v>13</v>
      </c>
      <c r="AU13" s="36"/>
      <c r="AV13" s="29"/>
      <c r="AW13" s="3">
        <v>12</v>
      </c>
      <c r="AX13" s="3" t="s">
        <v>14</v>
      </c>
      <c r="AY13" s="36"/>
      <c r="AZ13" s="29"/>
    </row>
    <row r="14" spans="1:52" x14ac:dyDescent="0.25">
      <c r="A14" s="3">
        <v>13</v>
      </c>
      <c r="B14" s="3" t="s">
        <v>14</v>
      </c>
      <c r="C14" s="6"/>
      <c r="D14" s="6"/>
      <c r="E14" s="3">
        <v>13</v>
      </c>
      <c r="F14" s="3" t="s">
        <v>15</v>
      </c>
      <c r="G14" s="677" t="s">
        <v>36</v>
      </c>
      <c r="H14" s="677"/>
      <c r="I14" s="3">
        <v>13</v>
      </c>
      <c r="J14" s="3" t="s">
        <v>13</v>
      </c>
      <c r="K14" s="4"/>
      <c r="L14" s="5"/>
      <c r="M14" s="3">
        <v>13</v>
      </c>
      <c r="N14" s="3" t="s">
        <v>14</v>
      </c>
      <c r="O14" s="4"/>
      <c r="P14" s="5"/>
      <c r="Q14" s="395">
        <v>13</v>
      </c>
      <c r="R14" s="395" t="s">
        <v>11</v>
      </c>
      <c r="S14" s="4"/>
      <c r="T14" s="5"/>
      <c r="U14" s="3">
        <v>13</v>
      </c>
      <c r="V14" s="3" t="s">
        <v>12</v>
      </c>
      <c r="W14" s="16" t="s">
        <v>31</v>
      </c>
      <c r="X14" s="34" t="s">
        <v>29</v>
      </c>
      <c r="Y14" s="24">
        <v>13</v>
      </c>
      <c r="Z14" s="24" t="s">
        <v>12</v>
      </c>
      <c r="AA14" s="4" t="s">
        <v>20</v>
      </c>
      <c r="AB14" s="5" t="s">
        <v>92</v>
      </c>
      <c r="AC14" s="397">
        <v>13</v>
      </c>
      <c r="AD14" s="397" t="s">
        <v>15</v>
      </c>
      <c r="AE14" s="678" t="s">
        <v>135</v>
      </c>
      <c r="AF14" s="678"/>
      <c r="AG14" s="3">
        <v>13</v>
      </c>
      <c r="AH14" s="3" t="s">
        <v>13</v>
      </c>
      <c r="AI14" s="6"/>
      <c r="AJ14" s="6"/>
      <c r="AK14" s="3">
        <v>13</v>
      </c>
      <c r="AL14" s="3" t="s">
        <v>14</v>
      </c>
      <c r="AM14" s="6"/>
      <c r="AN14" s="8"/>
      <c r="AO14" s="390">
        <v>13</v>
      </c>
      <c r="AP14" s="3" t="s">
        <v>15</v>
      </c>
      <c r="AQ14" s="36"/>
      <c r="AR14" s="29"/>
      <c r="AS14" s="390">
        <v>13</v>
      </c>
      <c r="AT14" s="3" t="s">
        <v>13</v>
      </c>
      <c r="AU14" s="36"/>
      <c r="AV14" s="29"/>
      <c r="AW14" s="397">
        <v>13</v>
      </c>
      <c r="AX14" s="397" t="s">
        <v>10</v>
      </c>
      <c r="AY14" s="36"/>
      <c r="AZ14" s="29"/>
    </row>
    <row r="15" spans="1:52" x14ac:dyDescent="0.25">
      <c r="A15" s="3">
        <v>14</v>
      </c>
      <c r="B15" s="3" t="s">
        <v>10</v>
      </c>
      <c r="C15" s="682"/>
      <c r="D15" s="682"/>
      <c r="E15" s="3">
        <v>14</v>
      </c>
      <c r="F15" s="3" t="s">
        <v>11</v>
      </c>
      <c r="G15" s="4"/>
      <c r="H15" s="5"/>
      <c r="I15" s="3">
        <v>14</v>
      </c>
      <c r="J15" s="3" t="s">
        <v>12</v>
      </c>
      <c r="K15" s="4" t="s">
        <v>26</v>
      </c>
      <c r="L15" s="5" t="s">
        <v>24</v>
      </c>
      <c r="M15" s="3">
        <v>14</v>
      </c>
      <c r="N15" s="3" t="s">
        <v>10</v>
      </c>
      <c r="O15" s="681" t="s">
        <v>130</v>
      </c>
      <c r="P15" s="681"/>
      <c r="Q15" s="395">
        <v>14</v>
      </c>
      <c r="R15" s="395" t="s">
        <v>13</v>
      </c>
      <c r="S15" s="4"/>
      <c r="T15" s="5"/>
      <c r="U15" s="3">
        <v>14</v>
      </c>
      <c r="V15" s="3" t="s">
        <v>14</v>
      </c>
      <c r="W15" s="16"/>
      <c r="X15" s="35"/>
      <c r="Y15" s="24">
        <v>14</v>
      </c>
      <c r="Z15" s="24" t="s">
        <v>14</v>
      </c>
      <c r="AA15" s="4"/>
      <c r="AB15" s="5"/>
      <c r="AC15" s="27">
        <v>14</v>
      </c>
      <c r="AD15" s="27" t="s">
        <v>11</v>
      </c>
      <c r="AE15" s="18"/>
      <c r="AF15" s="21"/>
      <c r="AG15" s="3">
        <v>14</v>
      </c>
      <c r="AH15" s="3" t="s">
        <v>13</v>
      </c>
      <c r="AI15" s="6"/>
      <c r="AJ15" s="6"/>
      <c r="AK15" s="395">
        <v>14</v>
      </c>
      <c r="AL15" s="395" t="s">
        <v>10</v>
      </c>
      <c r="AM15" s="679"/>
      <c r="AN15" s="680"/>
      <c r="AO15" s="390">
        <v>14</v>
      </c>
      <c r="AP15" s="3" t="s">
        <v>11</v>
      </c>
      <c r="AQ15" s="36"/>
      <c r="AR15" s="29"/>
      <c r="AS15" s="390">
        <v>14</v>
      </c>
      <c r="AT15" s="3" t="s">
        <v>12</v>
      </c>
      <c r="AU15" s="36"/>
      <c r="AV15" s="29"/>
      <c r="AW15" s="397">
        <v>14</v>
      </c>
      <c r="AX15" s="397" t="s">
        <v>15</v>
      </c>
      <c r="AY15" s="36"/>
      <c r="AZ15" s="29"/>
    </row>
    <row r="16" spans="1:52" x14ac:dyDescent="0.25">
      <c r="A16" s="3">
        <v>15</v>
      </c>
      <c r="B16" s="3" t="s">
        <v>15</v>
      </c>
      <c r="C16" s="677"/>
      <c r="D16" s="677"/>
      <c r="E16" s="3">
        <v>15</v>
      </c>
      <c r="F16" s="3" t="s">
        <v>13</v>
      </c>
      <c r="G16" s="4"/>
      <c r="H16" s="5"/>
      <c r="I16" s="3">
        <v>15</v>
      </c>
      <c r="J16" s="3" t="s">
        <v>14</v>
      </c>
      <c r="K16" s="4"/>
      <c r="L16" s="5"/>
      <c r="M16" s="3">
        <v>15</v>
      </c>
      <c r="N16" s="3" t="s">
        <v>15</v>
      </c>
      <c r="O16" s="683" t="s">
        <v>84</v>
      </c>
      <c r="P16" s="683"/>
      <c r="Q16" s="395">
        <v>15</v>
      </c>
      <c r="R16" s="395" t="s">
        <v>13</v>
      </c>
      <c r="S16" s="4"/>
      <c r="T16" s="5"/>
      <c r="U16" s="397">
        <v>15</v>
      </c>
      <c r="V16" s="397" t="s">
        <v>10</v>
      </c>
      <c r="W16" s="694" t="s">
        <v>136</v>
      </c>
      <c r="X16" s="695"/>
      <c r="Y16" s="397">
        <v>15</v>
      </c>
      <c r="Z16" s="397" t="s">
        <v>10</v>
      </c>
      <c r="AA16" s="682"/>
      <c r="AB16" s="682"/>
      <c r="AC16" s="27">
        <v>15</v>
      </c>
      <c r="AD16" s="27" t="s">
        <v>13</v>
      </c>
      <c r="AE16" s="6"/>
      <c r="AF16" s="6"/>
      <c r="AG16" s="3">
        <v>15</v>
      </c>
      <c r="AH16" s="3" t="s">
        <v>12</v>
      </c>
      <c r="AI16" s="6"/>
      <c r="AJ16" s="6"/>
      <c r="AK16" s="395">
        <v>15</v>
      </c>
      <c r="AL16" s="395" t="s">
        <v>15</v>
      </c>
      <c r="AM16" s="677"/>
      <c r="AN16" s="677"/>
      <c r="AO16" s="390">
        <v>15</v>
      </c>
      <c r="AP16" s="3" t="s">
        <v>13</v>
      </c>
      <c r="AQ16" s="36"/>
      <c r="AR16" s="29"/>
      <c r="AS16" s="390">
        <v>15</v>
      </c>
      <c r="AT16" s="3" t="s">
        <v>14</v>
      </c>
      <c r="AU16" s="36"/>
      <c r="AV16" s="29"/>
      <c r="AW16" s="395">
        <v>15</v>
      </c>
      <c r="AX16" s="395" t="s">
        <v>11</v>
      </c>
      <c r="AY16" s="36"/>
      <c r="AZ16" s="29"/>
    </row>
    <row r="17" spans="1:52" x14ac:dyDescent="0.25">
      <c r="A17" s="3">
        <v>16</v>
      </c>
      <c r="B17" s="3" t="s">
        <v>11</v>
      </c>
      <c r="C17" s="7"/>
      <c r="D17" s="5"/>
      <c r="E17" s="3">
        <v>16</v>
      </c>
      <c r="F17" s="3" t="s">
        <v>13</v>
      </c>
      <c r="G17" s="4"/>
      <c r="H17" s="5"/>
      <c r="I17" s="3">
        <v>16</v>
      </c>
      <c r="J17" s="3" t="s">
        <v>10</v>
      </c>
      <c r="K17" s="703" t="s">
        <v>17</v>
      </c>
      <c r="L17" s="703"/>
      <c r="M17" s="3">
        <v>16</v>
      </c>
      <c r="N17" s="3" t="s">
        <v>11</v>
      </c>
      <c r="O17" s="7"/>
      <c r="P17" s="5"/>
      <c r="Q17" s="3">
        <v>16</v>
      </c>
      <c r="R17" s="3" t="s">
        <v>12</v>
      </c>
      <c r="S17" s="4" t="s">
        <v>23</v>
      </c>
      <c r="T17" s="5" t="s">
        <v>31</v>
      </c>
      <c r="U17" s="397">
        <v>16</v>
      </c>
      <c r="V17" s="397" t="s">
        <v>15</v>
      </c>
      <c r="W17" s="698" t="s">
        <v>89</v>
      </c>
      <c r="X17" s="699"/>
      <c r="Y17" s="397">
        <v>16</v>
      </c>
      <c r="Z17" s="397" t="s">
        <v>15</v>
      </c>
      <c r="AA17" s="677"/>
      <c r="AB17" s="677"/>
      <c r="AC17" s="27">
        <v>16</v>
      </c>
      <c r="AD17" s="27" t="s">
        <v>13</v>
      </c>
      <c r="AE17" s="6"/>
      <c r="AF17" s="6"/>
      <c r="AG17" s="3">
        <v>16</v>
      </c>
      <c r="AH17" s="3" t="s">
        <v>14</v>
      </c>
      <c r="AI17" s="6"/>
      <c r="AJ17" s="6"/>
      <c r="AK17" s="395">
        <v>16</v>
      </c>
      <c r="AL17" s="395" t="s">
        <v>11</v>
      </c>
      <c r="AM17" s="682"/>
      <c r="AN17" s="682"/>
      <c r="AO17" s="390">
        <v>16</v>
      </c>
      <c r="AP17" s="3" t="s">
        <v>13</v>
      </c>
      <c r="AQ17" s="36"/>
      <c r="AR17" s="29"/>
      <c r="AS17" s="397">
        <v>16</v>
      </c>
      <c r="AT17" s="397" t="s">
        <v>10</v>
      </c>
      <c r="AU17" s="36"/>
      <c r="AV17" s="29"/>
      <c r="AW17" s="395">
        <v>16</v>
      </c>
      <c r="AX17" s="395" t="s">
        <v>13</v>
      </c>
      <c r="AY17" s="36"/>
      <c r="AZ17" s="29"/>
    </row>
    <row r="18" spans="1:52" x14ac:dyDescent="0.25">
      <c r="A18" s="3">
        <v>17</v>
      </c>
      <c r="B18" s="3" t="s">
        <v>13</v>
      </c>
      <c r="C18" s="95"/>
      <c r="D18" s="5"/>
      <c r="E18" s="3">
        <v>17</v>
      </c>
      <c r="F18" s="3" t="s">
        <v>12</v>
      </c>
      <c r="G18" s="4" t="s">
        <v>18</v>
      </c>
      <c r="H18" s="5" t="s">
        <v>26</v>
      </c>
      <c r="I18" s="3">
        <v>17</v>
      </c>
      <c r="J18" s="3" t="s">
        <v>15</v>
      </c>
      <c r="K18" s="678" t="s">
        <v>37</v>
      </c>
      <c r="L18" s="678"/>
      <c r="M18" s="3">
        <v>17</v>
      </c>
      <c r="N18" s="3" t="s">
        <v>13</v>
      </c>
      <c r="O18" s="95"/>
      <c r="P18" s="5"/>
      <c r="Q18" s="3">
        <v>17</v>
      </c>
      <c r="R18" s="3" t="s">
        <v>14</v>
      </c>
      <c r="S18" s="4"/>
      <c r="T18" s="5"/>
      <c r="U18" s="27">
        <v>17</v>
      </c>
      <c r="V18" s="27" t="s">
        <v>11</v>
      </c>
      <c r="W18" s="20"/>
      <c r="X18" s="19"/>
      <c r="Y18" s="24">
        <v>17</v>
      </c>
      <c r="Z18" s="24" t="s">
        <v>11</v>
      </c>
      <c r="AA18" s="4"/>
      <c r="AB18" s="5"/>
      <c r="AC18" s="28">
        <v>17</v>
      </c>
      <c r="AD18" s="27" t="s">
        <v>12</v>
      </c>
      <c r="AE18" s="6"/>
      <c r="AF18" s="6"/>
      <c r="AG18" s="3">
        <v>17</v>
      </c>
      <c r="AH18" s="3" t="s">
        <v>10</v>
      </c>
      <c r="AI18" s="679"/>
      <c r="AJ18" s="691"/>
      <c r="AK18" s="395">
        <v>17</v>
      </c>
      <c r="AL18" s="395" t="s">
        <v>13</v>
      </c>
      <c r="AM18" s="7"/>
      <c r="AN18" s="94"/>
      <c r="AO18" s="390">
        <v>17</v>
      </c>
      <c r="AP18" s="3" t="s">
        <v>12</v>
      </c>
      <c r="AQ18" s="36"/>
      <c r="AR18" s="29"/>
      <c r="AS18" s="397">
        <v>17</v>
      </c>
      <c r="AT18" s="397" t="s">
        <v>15</v>
      </c>
      <c r="AU18" s="36"/>
      <c r="AV18" s="29"/>
      <c r="AW18" s="395">
        <v>17</v>
      </c>
      <c r="AX18" s="395" t="s">
        <v>13</v>
      </c>
      <c r="AY18" s="36"/>
      <c r="AZ18" s="29"/>
    </row>
    <row r="19" spans="1:52" x14ac:dyDescent="0.25">
      <c r="A19" s="3">
        <v>18</v>
      </c>
      <c r="B19" s="3" t="s">
        <v>13</v>
      </c>
      <c r="C19" s="95"/>
      <c r="D19" s="5"/>
      <c r="E19" s="3">
        <v>18</v>
      </c>
      <c r="F19" s="3" t="s">
        <v>14</v>
      </c>
      <c r="G19" s="4"/>
      <c r="H19" s="5"/>
      <c r="I19" s="3">
        <v>18</v>
      </c>
      <c r="J19" s="3" t="s">
        <v>11</v>
      </c>
      <c r="K19" s="4"/>
      <c r="L19" s="5"/>
      <c r="M19" s="3">
        <v>18</v>
      </c>
      <c r="N19" s="3" t="s">
        <v>13</v>
      </c>
      <c r="O19" s="95"/>
      <c r="P19" s="5"/>
      <c r="Q19" s="397">
        <v>18</v>
      </c>
      <c r="R19" s="397" t="s">
        <v>10</v>
      </c>
      <c r="S19" s="682"/>
      <c r="T19" s="682"/>
      <c r="U19" s="27">
        <v>18</v>
      </c>
      <c r="V19" s="27" t="s">
        <v>13</v>
      </c>
      <c r="W19" s="20"/>
      <c r="X19" s="21"/>
      <c r="Y19" s="3">
        <v>18</v>
      </c>
      <c r="Z19" s="3" t="s">
        <v>13</v>
      </c>
      <c r="AA19" s="4"/>
      <c r="AB19" s="5"/>
      <c r="AC19" s="27">
        <v>18</v>
      </c>
      <c r="AD19" s="27" t="s">
        <v>14</v>
      </c>
      <c r="AE19" s="6"/>
      <c r="AF19" s="6"/>
      <c r="AG19" s="3">
        <v>18</v>
      </c>
      <c r="AH19" s="3" t="s">
        <v>15</v>
      </c>
      <c r="AI19" s="692"/>
      <c r="AJ19" s="693"/>
      <c r="AK19" s="395">
        <v>18</v>
      </c>
      <c r="AL19" s="395" t="s">
        <v>13</v>
      </c>
      <c r="AM19" s="7"/>
      <c r="AN19" s="94"/>
      <c r="AO19" s="390">
        <v>18</v>
      </c>
      <c r="AP19" s="3" t="s">
        <v>14</v>
      </c>
      <c r="AQ19" s="36"/>
      <c r="AR19" s="29"/>
      <c r="AS19" s="390">
        <v>18</v>
      </c>
      <c r="AT19" s="3" t="s">
        <v>11</v>
      </c>
      <c r="AU19" s="36"/>
      <c r="AV19" s="29"/>
      <c r="AW19" s="395">
        <v>18</v>
      </c>
      <c r="AX19" s="395" t="s">
        <v>12</v>
      </c>
      <c r="AY19" s="36"/>
      <c r="AZ19" s="29"/>
    </row>
    <row r="20" spans="1:52" x14ac:dyDescent="0.25">
      <c r="A20" s="3">
        <v>19</v>
      </c>
      <c r="B20" s="3" t="s">
        <v>12</v>
      </c>
      <c r="C20" s="95"/>
      <c r="D20" s="5" t="s">
        <v>27</v>
      </c>
      <c r="E20" s="25">
        <v>19</v>
      </c>
      <c r="F20" s="25" t="s">
        <v>10</v>
      </c>
      <c r="G20" s="682"/>
      <c r="H20" s="682"/>
      <c r="I20" s="3">
        <v>19</v>
      </c>
      <c r="J20" s="3" t="s">
        <v>13</v>
      </c>
      <c r="K20" s="4"/>
      <c r="L20" s="5"/>
      <c r="M20" s="3">
        <v>19</v>
      </c>
      <c r="N20" s="3" t="s">
        <v>12</v>
      </c>
      <c r="O20" s="95"/>
      <c r="P20" s="5" t="s">
        <v>22</v>
      </c>
      <c r="Q20" s="397">
        <v>19</v>
      </c>
      <c r="R20" s="397" t="s">
        <v>15</v>
      </c>
      <c r="S20" s="689" t="s">
        <v>28</v>
      </c>
      <c r="T20" s="689"/>
      <c r="U20" s="27">
        <v>19</v>
      </c>
      <c r="V20" s="27" t="s">
        <v>13</v>
      </c>
      <c r="W20" s="20"/>
      <c r="X20" s="21"/>
      <c r="Y20" s="3">
        <v>19</v>
      </c>
      <c r="Z20" s="3" t="s">
        <v>13</v>
      </c>
      <c r="AA20" s="4"/>
      <c r="AB20" s="5"/>
      <c r="AC20" s="27">
        <v>19</v>
      </c>
      <c r="AD20" s="27" t="s">
        <v>10</v>
      </c>
      <c r="AE20" s="690" t="s">
        <v>131</v>
      </c>
      <c r="AF20" s="690"/>
      <c r="AG20" s="3">
        <v>19</v>
      </c>
      <c r="AH20" s="3" t="s">
        <v>11</v>
      </c>
      <c r="AI20" s="682"/>
      <c r="AJ20" s="682"/>
      <c r="AK20" s="395">
        <v>19</v>
      </c>
      <c r="AL20" s="395" t="s">
        <v>12</v>
      </c>
      <c r="AM20" s="7"/>
      <c r="AN20" s="94"/>
      <c r="AO20" s="397">
        <v>19</v>
      </c>
      <c r="AP20" s="397" t="s">
        <v>10</v>
      </c>
      <c r="AQ20" s="36"/>
      <c r="AR20" s="29"/>
      <c r="AS20" s="390">
        <v>19</v>
      </c>
      <c r="AT20" s="3" t="s">
        <v>13</v>
      </c>
      <c r="AU20" s="36"/>
      <c r="AV20" s="29"/>
      <c r="AW20" s="395">
        <v>19</v>
      </c>
      <c r="AX20" s="395" t="s">
        <v>14</v>
      </c>
      <c r="AY20" s="36"/>
      <c r="AZ20" s="29"/>
    </row>
    <row r="21" spans="1:52" x14ac:dyDescent="0.25">
      <c r="A21" s="3">
        <v>20</v>
      </c>
      <c r="B21" s="3" t="s">
        <v>14</v>
      </c>
      <c r="C21" s="95"/>
      <c r="D21" s="5"/>
      <c r="E21" s="25">
        <v>20</v>
      </c>
      <c r="F21" s="25" t="s">
        <v>15</v>
      </c>
      <c r="G21" s="677" t="s">
        <v>25</v>
      </c>
      <c r="H21" s="677"/>
      <c r="I21" s="3">
        <v>20</v>
      </c>
      <c r="J21" s="3" t="s">
        <v>13</v>
      </c>
      <c r="K21" s="4"/>
      <c r="L21" s="5"/>
      <c r="M21" s="3">
        <v>20</v>
      </c>
      <c r="N21" s="3" t="s">
        <v>14</v>
      </c>
      <c r="O21" s="95"/>
      <c r="P21" s="5"/>
      <c r="Q21" s="3">
        <v>20</v>
      </c>
      <c r="R21" s="3" t="s">
        <v>11</v>
      </c>
      <c r="S21" s="4"/>
      <c r="T21" s="5"/>
      <c r="U21" s="27">
        <v>20</v>
      </c>
      <c r="V21" s="27" t="s">
        <v>12</v>
      </c>
      <c r="W21" s="20"/>
      <c r="X21" s="21"/>
      <c r="Y21" s="3">
        <v>20</v>
      </c>
      <c r="Z21" s="3" t="s">
        <v>12</v>
      </c>
      <c r="AA21" s="4" t="s">
        <v>29</v>
      </c>
      <c r="AB21" s="5" t="s">
        <v>92</v>
      </c>
      <c r="AC21" s="27">
        <v>20</v>
      </c>
      <c r="AD21" s="27" t="s">
        <v>15</v>
      </c>
      <c r="AE21" s="688" t="s">
        <v>132</v>
      </c>
      <c r="AF21" s="688"/>
      <c r="AG21" s="3">
        <v>20</v>
      </c>
      <c r="AH21" s="3" t="s">
        <v>13</v>
      </c>
      <c r="AI21" s="6"/>
      <c r="AJ21" s="6"/>
      <c r="AK21" s="395">
        <v>20</v>
      </c>
      <c r="AL21" s="395" t="s">
        <v>14</v>
      </c>
      <c r="AM21" s="7"/>
      <c r="AN21" s="94"/>
      <c r="AO21" s="397">
        <v>20</v>
      </c>
      <c r="AP21" s="397" t="s">
        <v>15</v>
      </c>
      <c r="AQ21" s="36"/>
      <c r="AR21" s="29"/>
      <c r="AS21" s="390">
        <v>20</v>
      </c>
      <c r="AT21" s="3" t="s">
        <v>13</v>
      </c>
      <c r="AU21" s="36"/>
      <c r="AV21" s="29"/>
      <c r="AW21" s="395">
        <v>20</v>
      </c>
      <c r="AX21" s="395" t="s">
        <v>10</v>
      </c>
      <c r="AY21" s="36"/>
      <c r="AZ21" s="29"/>
    </row>
    <row r="22" spans="1:52" x14ac:dyDescent="0.25">
      <c r="A22" s="3">
        <v>21</v>
      </c>
      <c r="B22" s="3" t="s">
        <v>10</v>
      </c>
      <c r="C22" s="681" t="s">
        <v>129</v>
      </c>
      <c r="D22" s="681"/>
      <c r="E22" s="25">
        <v>21</v>
      </c>
      <c r="F22" s="25" t="s">
        <v>11</v>
      </c>
      <c r="G22" s="7"/>
      <c r="H22" s="7"/>
      <c r="I22" s="3">
        <v>21</v>
      </c>
      <c r="J22" s="3" t="s">
        <v>12</v>
      </c>
      <c r="K22" s="4" t="s">
        <v>24</v>
      </c>
      <c r="L22" s="5" t="s">
        <v>19</v>
      </c>
      <c r="M22" s="397">
        <v>21</v>
      </c>
      <c r="N22" s="397" t="s">
        <v>10</v>
      </c>
      <c r="O22" s="682"/>
      <c r="P22" s="682"/>
      <c r="Q22" s="3">
        <v>21</v>
      </c>
      <c r="R22" s="3" t="s">
        <v>13</v>
      </c>
      <c r="S22" s="4"/>
      <c r="T22" s="5"/>
      <c r="U22" s="27">
        <v>21</v>
      </c>
      <c r="V22" s="27" t="s">
        <v>14</v>
      </c>
      <c r="W22" s="20"/>
      <c r="X22" s="23"/>
      <c r="Y22" s="3">
        <v>21</v>
      </c>
      <c r="Z22" s="3" t="s">
        <v>14</v>
      </c>
      <c r="AA22" s="4"/>
      <c r="AB22" s="5"/>
      <c r="AC22" s="27">
        <v>21</v>
      </c>
      <c r="AD22" s="27" t="s">
        <v>11</v>
      </c>
      <c r="AE22" s="30"/>
      <c r="AF22" s="31"/>
      <c r="AG22" s="3">
        <v>21</v>
      </c>
      <c r="AH22" s="3" t="s">
        <v>13</v>
      </c>
      <c r="AI22" s="6"/>
      <c r="AJ22" s="6"/>
      <c r="AK22" s="397">
        <v>21</v>
      </c>
      <c r="AL22" s="397" t="s">
        <v>10</v>
      </c>
      <c r="AM22" s="694" t="s">
        <v>21</v>
      </c>
      <c r="AN22" s="695"/>
      <c r="AO22" s="390">
        <v>21</v>
      </c>
      <c r="AP22" s="3" t="s">
        <v>11</v>
      </c>
      <c r="AQ22" s="36"/>
      <c r="AR22" s="29"/>
      <c r="AS22" s="390">
        <v>21</v>
      </c>
      <c r="AT22" s="3" t="s">
        <v>12</v>
      </c>
      <c r="AU22" s="36"/>
      <c r="AV22" s="29"/>
      <c r="AW22" s="395">
        <v>21</v>
      </c>
      <c r="AX22" s="395" t="s">
        <v>15</v>
      </c>
      <c r="AY22" s="36"/>
      <c r="AZ22" s="29"/>
    </row>
    <row r="23" spans="1:52" x14ac:dyDescent="0.25">
      <c r="A23" s="3">
        <v>22</v>
      </c>
      <c r="B23" s="3" t="s">
        <v>15</v>
      </c>
      <c r="C23" s="683" t="s">
        <v>43</v>
      </c>
      <c r="D23" s="683"/>
      <c r="E23" s="25">
        <v>22</v>
      </c>
      <c r="F23" s="25" t="s">
        <v>13</v>
      </c>
      <c r="G23" s="7"/>
      <c r="H23" s="95"/>
      <c r="I23" s="3">
        <v>22</v>
      </c>
      <c r="J23" s="3" t="s">
        <v>14</v>
      </c>
      <c r="K23" s="4"/>
      <c r="L23" s="5"/>
      <c r="M23" s="397">
        <v>22</v>
      </c>
      <c r="N23" s="397" t="s">
        <v>15</v>
      </c>
      <c r="O23" s="677"/>
      <c r="P23" s="677"/>
      <c r="Q23" s="3">
        <v>22</v>
      </c>
      <c r="R23" s="3" t="s">
        <v>13</v>
      </c>
      <c r="S23" s="4"/>
      <c r="T23" s="5"/>
      <c r="U23" s="27">
        <v>22</v>
      </c>
      <c r="V23" s="27" t="s">
        <v>10</v>
      </c>
      <c r="W23" s="682"/>
      <c r="X23" s="682"/>
      <c r="Y23" s="3">
        <v>22</v>
      </c>
      <c r="Z23" s="3" t="s">
        <v>10</v>
      </c>
      <c r="AA23" s="701" t="s">
        <v>137</v>
      </c>
      <c r="AB23" s="702"/>
      <c r="AC23" s="27">
        <v>22</v>
      </c>
      <c r="AD23" s="27" t="s">
        <v>13</v>
      </c>
      <c r="AE23" s="6"/>
      <c r="AF23" s="6"/>
      <c r="AG23" s="3">
        <v>22</v>
      </c>
      <c r="AH23" s="3" t="s">
        <v>12</v>
      </c>
      <c r="AI23" s="6"/>
      <c r="AJ23" s="6"/>
      <c r="AK23" s="397">
        <v>22</v>
      </c>
      <c r="AL23" s="397" t="s">
        <v>15</v>
      </c>
      <c r="AM23" s="698" t="s">
        <v>85</v>
      </c>
      <c r="AN23" s="699"/>
      <c r="AO23" s="390">
        <v>22</v>
      </c>
      <c r="AP23" s="3" t="s">
        <v>13</v>
      </c>
      <c r="AQ23" s="36"/>
      <c r="AR23" s="29"/>
      <c r="AS23" s="390">
        <v>22</v>
      </c>
      <c r="AT23" s="3" t="s">
        <v>14</v>
      </c>
      <c r="AU23" s="36"/>
      <c r="AV23" s="29"/>
      <c r="AW23" s="395">
        <v>22</v>
      </c>
      <c r="AX23" s="395" t="s">
        <v>11</v>
      </c>
      <c r="AY23" s="36"/>
      <c r="AZ23" s="29"/>
    </row>
    <row r="24" spans="1:52" x14ac:dyDescent="0.25">
      <c r="A24" s="3">
        <v>23</v>
      </c>
      <c r="B24" s="3" t="s">
        <v>11</v>
      </c>
      <c r="C24" s="4"/>
      <c r="D24" s="5"/>
      <c r="E24" s="25">
        <v>23</v>
      </c>
      <c r="F24" s="25" t="s">
        <v>13</v>
      </c>
      <c r="G24" s="7"/>
      <c r="H24" s="95"/>
      <c r="I24" s="397">
        <v>23</v>
      </c>
      <c r="J24" s="397" t="s">
        <v>10</v>
      </c>
      <c r="K24" s="681" t="s">
        <v>129</v>
      </c>
      <c r="L24" s="681"/>
      <c r="M24" s="2">
        <v>23</v>
      </c>
      <c r="N24" s="2" t="s">
        <v>11</v>
      </c>
      <c r="O24" s="30"/>
      <c r="P24" s="32"/>
      <c r="Q24" s="3">
        <v>23</v>
      </c>
      <c r="R24" s="3" t="s">
        <v>12</v>
      </c>
      <c r="S24" s="4" t="s">
        <v>22</v>
      </c>
      <c r="T24" s="5" t="s">
        <v>20</v>
      </c>
      <c r="U24" s="27">
        <v>23</v>
      </c>
      <c r="V24" s="27" t="s">
        <v>15</v>
      </c>
      <c r="W24" s="677"/>
      <c r="X24" s="677"/>
      <c r="Y24" s="3">
        <v>23</v>
      </c>
      <c r="Z24" s="3" t="s">
        <v>15</v>
      </c>
      <c r="AA24" s="677"/>
      <c r="AB24" s="677"/>
      <c r="AC24" s="27">
        <v>23</v>
      </c>
      <c r="AD24" s="27" t="s">
        <v>13</v>
      </c>
      <c r="AE24" s="6"/>
      <c r="AF24" s="6"/>
      <c r="AG24" s="3">
        <v>23</v>
      </c>
      <c r="AH24" s="3" t="s">
        <v>14</v>
      </c>
      <c r="AI24" s="6"/>
      <c r="AJ24" s="6"/>
      <c r="AK24" s="395">
        <v>23</v>
      </c>
      <c r="AL24" s="395" t="s">
        <v>11</v>
      </c>
      <c r="AM24" s="700"/>
      <c r="AN24" s="700"/>
      <c r="AO24" s="390">
        <v>23</v>
      </c>
      <c r="AP24" s="3" t="s">
        <v>13</v>
      </c>
      <c r="AQ24" s="36"/>
      <c r="AR24" s="29"/>
      <c r="AS24" s="390">
        <v>23</v>
      </c>
      <c r="AT24" s="3" t="s">
        <v>10</v>
      </c>
      <c r="AU24" s="36"/>
      <c r="AV24" s="29"/>
      <c r="AW24" s="395">
        <v>23</v>
      </c>
      <c r="AX24" s="395" t="s">
        <v>13</v>
      </c>
      <c r="AY24" s="36"/>
      <c r="AZ24" s="29"/>
    </row>
    <row r="25" spans="1:52" x14ac:dyDescent="0.25">
      <c r="A25" s="3">
        <v>24</v>
      </c>
      <c r="B25" s="3" t="s">
        <v>13</v>
      </c>
      <c r="C25" s="4"/>
      <c r="D25" s="5"/>
      <c r="E25" s="25">
        <v>24</v>
      </c>
      <c r="F25" s="25" t="s">
        <v>12</v>
      </c>
      <c r="G25" s="7"/>
      <c r="H25" s="95"/>
      <c r="I25" s="397">
        <v>24</v>
      </c>
      <c r="J25" s="397" t="s">
        <v>15</v>
      </c>
      <c r="K25" s="683" t="s">
        <v>66</v>
      </c>
      <c r="L25" s="683"/>
      <c r="M25" s="2">
        <v>24</v>
      </c>
      <c r="N25" s="2" t="s">
        <v>13</v>
      </c>
      <c r="O25" s="7"/>
      <c r="P25" s="7"/>
      <c r="Q25" s="3">
        <v>24</v>
      </c>
      <c r="R25" s="3" t="s">
        <v>14</v>
      </c>
      <c r="S25" s="4"/>
      <c r="T25" s="5"/>
      <c r="U25" s="27">
        <v>24</v>
      </c>
      <c r="V25" s="27" t="s">
        <v>11</v>
      </c>
      <c r="W25" s="18"/>
      <c r="X25" s="19"/>
      <c r="Y25" s="3">
        <v>24</v>
      </c>
      <c r="Z25" s="3" t="s">
        <v>11</v>
      </c>
      <c r="AA25" s="4"/>
      <c r="AB25" s="5"/>
      <c r="AC25" s="27">
        <v>24</v>
      </c>
      <c r="AD25" s="27" t="s">
        <v>12</v>
      </c>
      <c r="AE25" s="6"/>
      <c r="AF25" s="6"/>
      <c r="AG25" s="397">
        <v>24</v>
      </c>
      <c r="AH25" s="397" t="s">
        <v>10</v>
      </c>
      <c r="AI25" s="686" t="s">
        <v>40</v>
      </c>
      <c r="AJ25" s="687"/>
      <c r="AK25" s="395">
        <v>24</v>
      </c>
      <c r="AL25" s="395" t="s">
        <v>13</v>
      </c>
      <c r="AM25" s="7"/>
      <c r="AN25" s="94"/>
      <c r="AO25" s="390">
        <v>24</v>
      </c>
      <c r="AP25" s="3" t="s">
        <v>12</v>
      </c>
      <c r="AQ25" s="36"/>
      <c r="AR25" s="29"/>
      <c r="AS25" s="390">
        <v>24</v>
      </c>
      <c r="AT25" s="3" t="s">
        <v>15</v>
      </c>
      <c r="AU25" s="36"/>
      <c r="AV25" s="29"/>
      <c r="AW25" s="395">
        <v>24</v>
      </c>
      <c r="AX25" s="395" t="s">
        <v>13</v>
      </c>
      <c r="AY25" s="36"/>
      <c r="AZ25" s="29"/>
    </row>
    <row r="26" spans="1:52" x14ac:dyDescent="0.25">
      <c r="A26" s="3">
        <v>25</v>
      </c>
      <c r="B26" s="3" t="s">
        <v>13</v>
      </c>
      <c r="C26" s="4"/>
      <c r="D26" s="5"/>
      <c r="E26" s="25">
        <v>25</v>
      </c>
      <c r="F26" s="25" t="s">
        <v>14</v>
      </c>
      <c r="G26" s="7"/>
      <c r="H26" s="95"/>
      <c r="I26" s="3">
        <v>25</v>
      </c>
      <c r="J26" s="3" t="s">
        <v>11</v>
      </c>
      <c r="K26" s="4"/>
      <c r="L26" s="33"/>
      <c r="M26" s="2">
        <v>25</v>
      </c>
      <c r="N26" s="2" t="s">
        <v>13</v>
      </c>
      <c r="O26" s="7" t="s">
        <v>38</v>
      </c>
      <c r="P26" s="7"/>
      <c r="Q26" s="3">
        <v>25</v>
      </c>
      <c r="R26" s="3" t="s">
        <v>10</v>
      </c>
      <c r="S26" s="681" t="s">
        <v>129</v>
      </c>
      <c r="T26" s="681"/>
      <c r="U26" s="27">
        <v>25</v>
      </c>
      <c r="V26" s="27" t="s">
        <v>13</v>
      </c>
      <c r="W26" s="20"/>
      <c r="X26" s="21"/>
      <c r="Y26" s="13">
        <v>25</v>
      </c>
      <c r="Z26" s="3" t="s">
        <v>13</v>
      </c>
      <c r="AA26" s="4"/>
      <c r="AB26" s="5"/>
      <c r="AC26" s="27">
        <v>25</v>
      </c>
      <c r="AD26" s="27" t="s">
        <v>14</v>
      </c>
      <c r="AE26" s="6"/>
      <c r="AF26" s="6"/>
      <c r="AG26" s="397">
        <v>25</v>
      </c>
      <c r="AH26" s="397" t="s">
        <v>15</v>
      </c>
      <c r="AI26" s="678" t="s">
        <v>34</v>
      </c>
      <c r="AJ26" s="678"/>
      <c r="AK26" s="395">
        <v>25</v>
      </c>
      <c r="AL26" s="395" t="s">
        <v>13</v>
      </c>
      <c r="AM26" s="7"/>
      <c r="AN26" s="94"/>
      <c r="AO26" s="390">
        <v>25</v>
      </c>
      <c r="AP26" s="3" t="s">
        <v>14</v>
      </c>
      <c r="AQ26" s="36"/>
      <c r="AR26" s="29"/>
      <c r="AS26" s="390">
        <v>25</v>
      </c>
      <c r="AT26" s="3" t="s">
        <v>11</v>
      </c>
      <c r="AU26" s="36"/>
      <c r="AV26" s="29"/>
      <c r="AW26" s="395">
        <v>25</v>
      </c>
      <c r="AX26" s="395" t="s">
        <v>12</v>
      </c>
      <c r="AY26" s="36"/>
      <c r="AZ26" s="29"/>
    </row>
    <row r="27" spans="1:52" x14ac:dyDescent="0.25">
      <c r="A27" s="3">
        <v>26</v>
      </c>
      <c r="B27" s="3" t="s">
        <v>12</v>
      </c>
      <c r="C27" s="4" t="s">
        <v>27</v>
      </c>
      <c r="D27" s="5" t="s">
        <v>27</v>
      </c>
      <c r="E27" s="25">
        <v>26</v>
      </c>
      <c r="F27" s="25" t="s">
        <v>10</v>
      </c>
      <c r="G27" s="682"/>
      <c r="H27" s="682"/>
      <c r="I27" s="3">
        <v>26</v>
      </c>
      <c r="J27" s="3" t="s">
        <v>13</v>
      </c>
      <c r="K27" s="16"/>
      <c r="L27" s="34"/>
      <c r="M27" s="9">
        <v>26</v>
      </c>
      <c r="N27" s="2" t="s">
        <v>12</v>
      </c>
      <c r="O27" s="7"/>
      <c r="P27" s="7"/>
      <c r="Q27" s="3">
        <v>26</v>
      </c>
      <c r="R27" s="3" t="s">
        <v>15</v>
      </c>
      <c r="S27" s="683" t="s">
        <v>44</v>
      </c>
      <c r="T27" s="683"/>
      <c r="U27" s="27">
        <v>26</v>
      </c>
      <c r="V27" s="27" t="s">
        <v>13</v>
      </c>
      <c r="W27" s="20"/>
      <c r="X27" s="21"/>
      <c r="Y27" s="396">
        <v>26</v>
      </c>
      <c r="Z27" s="395" t="s">
        <v>13</v>
      </c>
      <c r="AA27" s="4"/>
      <c r="AB27" s="5"/>
      <c r="AC27" s="397">
        <v>26</v>
      </c>
      <c r="AD27" s="397" t="s">
        <v>10</v>
      </c>
      <c r="AE27" s="682"/>
      <c r="AF27" s="682"/>
      <c r="AG27" s="3">
        <v>26</v>
      </c>
      <c r="AH27" s="3" t="s">
        <v>11</v>
      </c>
      <c r="AI27" s="696"/>
      <c r="AJ27" s="696"/>
      <c r="AK27" s="395">
        <v>26</v>
      </c>
      <c r="AL27" s="395" t="s">
        <v>12</v>
      </c>
      <c r="AM27" s="7"/>
      <c r="AN27" s="94"/>
      <c r="AO27" s="390">
        <v>26</v>
      </c>
      <c r="AP27" s="3" t="s">
        <v>10</v>
      </c>
      <c r="AQ27" s="36"/>
      <c r="AR27" s="29"/>
      <c r="AS27" s="390">
        <v>26</v>
      </c>
      <c r="AT27" s="3" t="s">
        <v>13</v>
      </c>
      <c r="AU27" s="36"/>
      <c r="AV27" s="29"/>
      <c r="AW27" s="395">
        <v>26</v>
      </c>
      <c r="AX27" s="395" t="s">
        <v>14</v>
      </c>
      <c r="AY27" s="36"/>
      <c r="AZ27" s="29"/>
    </row>
    <row r="28" spans="1:52" x14ac:dyDescent="0.25">
      <c r="A28" s="3">
        <v>27</v>
      </c>
      <c r="B28" s="3" t="s">
        <v>14</v>
      </c>
      <c r="C28" s="4"/>
      <c r="D28" s="5"/>
      <c r="E28" s="25">
        <v>27</v>
      </c>
      <c r="F28" s="25" t="s">
        <v>15</v>
      </c>
      <c r="G28" s="677"/>
      <c r="H28" s="677"/>
      <c r="I28" s="3">
        <v>27</v>
      </c>
      <c r="J28" s="3" t="s">
        <v>13</v>
      </c>
      <c r="K28" s="16"/>
      <c r="L28" s="34"/>
      <c r="M28" s="9">
        <v>27</v>
      </c>
      <c r="N28" s="2" t="s">
        <v>14</v>
      </c>
      <c r="O28" s="7"/>
      <c r="P28" s="7"/>
      <c r="Q28" s="3">
        <v>27</v>
      </c>
      <c r="R28" s="3" t="s">
        <v>11</v>
      </c>
      <c r="S28" s="15"/>
      <c r="T28" s="33"/>
      <c r="U28" s="27">
        <v>27</v>
      </c>
      <c r="V28" s="27" t="s">
        <v>12</v>
      </c>
      <c r="W28" s="20"/>
      <c r="X28" s="21"/>
      <c r="Y28" s="396">
        <v>27</v>
      </c>
      <c r="Z28" s="395" t="s">
        <v>12</v>
      </c>
      <c r="AA28" s="4" t="s">
        <v>29</v>
      </c>
      <c r="AB28" s="5" t="s">
        <v>93</v>
      </c>
      <c r="AC28" s="397">
        <v>27</v>
      </c>
      <c r="AD28" s="397" t="s">
        <v>15</v>
      </c>
      <c r="AE28" s="677"/>
      <c r="AF28" s="677"/>
      <c r="AG28" s="3">
        <v>27</v>
      </c>
      <c r="AH28" s="3" t="s">
        <v>13</v>
      </c>
      <c r="AI28" s="14"/>
      <c r="AJ28" s="8"/>
      <c r="AK28" s="396">
        <v>27</v>
      </c>
      <c r="AL28" s="395" t="s">
        <v>14</v>
      </c>
      <c r="AM28" s="7"/>
      <c r="AN28" s="94"/>
      <c r="AO28" s="390">
        <v>27</v>
      </c>
      <c r="AP28" s="3" t="s">
        <v>15</v>
      </c>
      <c r="AQ28" s="36"/>
      <c r="AR28" s="29"/>
      <c r="AS28" s="390">
        <v>27</v>
      </c>
      <c r="AT28" s="3" t="s">
        <v>13</v>
      </c>
      <c r="AU28" s="36"/>
      <c r="AV28" s="29"/>
      <c r="AW28" s="397">
        <v>27</v>
      </c>
      <c r="AX28" s="397" t="s">
        <v>10</v>
      </c>
      <c r="AY28" s="36"/>
      <c r="AZ28" s="29"/>
    </row>
    <row r="29" spans="1:52" x14ac:dyDescent="0.25">
      <c r="A29" s="3">
        <v>28</v>
      </c>
      <c r="B29" s="3" t="s">
        <v>10</v>
      </c>
      <c r="C29" s="682"/>
      <c r="D29" s="682"/>
      <c r="E29" s="26">
        <v>28</v>
      </c>
      <c r="F29" s="26" t="s">
        <v>11</v>
      </c>
      <c r="G29" s="89"/>
      <c r="H29" s="90"/>
      <c r="I29" s="13">
        <v>28</v>
      </c>
      <c r="J29" s="3" t="s">
        <v>12</v>
      </c>
      <c r="K29" s="16" t="s">
        <v>24</v>
      </c>
      <c r="L29" s="34" t="s">
        <v>19</v>
      </c>
      <c r="M29" s="9">
        <v>28</v>
      </c>
      <c r="N29" s="2" t="s">
        <v>10</v>
      </c>
      <c r="O29" s="679"/>
      <c r="P29" s="680"/>
      <c r="Q29" s="3">
        <v>28</v>
      </c>
      <c r="R29" s="3" t="s">
        <v>13</v>
      </c>
      <c r="S29" s="16"/>
      <c r="T29" s="34"/>
      <c r="U29" s="28">
        <v>28</v>
      </c>
      <c r="V29" s="27" t="s">
        <v>14</v>
      </c>
      <c r="W29" s="22"/>
      <c r="X29" s="23"/>
      <c r="Y29" s="396">
        <v>28</v>
      </c>
      <c r="Z29" s="395" t="s">
        <v>14</v>
      </c>
      <c r="AA29" s="4"/>
      <c r="AB29" s="5"/>
      <c r="AC29" s="24">
        <v>28</v>
      </c>
      <c r="AD29" s="24" t="s">
        <v>11</v>
      </c>
      <c r="AE29" s="18"/>
      <c r="AF29" s="19"/>
      <c r="AG29" s="3">
        <v>28</v>
      </c>
      <c r="AH29" s="3" t="s">
        <v>13</v>
      </c>
      <c r="AI29" s="14"/>
      <c r="AJ29" s="8"/>
      <c r="AK29" s="13">
        <v>28</v>
      </c>
      <c r="AL29" s="3" t="s">
        <v>10</v>
      </c>
      <c r="AM29" s="6"/>
      <c r="AN29" s="8"/>
      <c r="AO29" s="390">
        <v>28</v>
      </c>
      <c r="AP29" s="3" t="s">
        <v>11</v>
      </c>
      <c r="AQ29" s="36"/>
      <c r="AR29" s="29"/>
      <c r="AS29" s="390">
        <v>28</v>
      </c>
      <c r="AT29" s="3" t="s">
        <v>12</v>
      </c>
      <c r="AU29" s="36"/>
      <c r="AV29" s="29"/>
      <c r="AW29" s="397">
        <v>28</v>
      </c>
      <c r="AX29" s="397" t="s">
        <v>15</v>
      </c>
      <c r="AY29" s="36"/>
      <c r="AZ29" s="29"/>
    </row>
    <row r="30" spans="1:52" x14ac:dyDescent="0.25">
      <c r="A30" s="3">
        <v>29</v>
      </c>
      <c r="B30" s="3" t="s">
        <v>15</v>
      </c>
      <c r="C30" s="677"/>
      <c r="D30" s="677"/>
      <c r="E30" s="26">
        <v>29</v>
      </c>
      <c r="F30" s="26" t="s">
        <v>13</v>
      </c>
      <c r="G30" s="93"/>
      <c r="H30" s="94"/>
      <c r="I30" s="13">
        <v>29</v>
      </c>
      <c r="J30" s="3" t="s">
        <v>14</v>
      </c>
      <c r="K30" s="16"/>
      <c r="L30" s="34"/>
      <c r="M30" s="9">
        <v>29</v>
      </c>
      <c r="N30" s="2" t="s">
        <v>15</v>
      </c>
      <c r="O30" s="677"/>
      <c r="P30" s="677"/>
      <c r="Q30" s="3">
        <v>29</v>
      </c>
      <c r="R30" s="3" t="s">
        <v>13</v>
      </c>
      <c r="S30" s="16"/>
      <c r="T30" s="34"/>
      <c r="U30" s="1"/>
      <c r="V30" s="1"/>
      <c r="W30" s="1"/>
      <c r="X30" s="1"/>
      <c r="Y30" s="397">
        <v>29</v>
      </c>
      <c r="Z30" s="397" t="s">
        <v>10</v>
      </c>
      <c r="AA30" s="681" t="s">
        <v>129</v>
      </c>
      <c r="AB30" s="681"/>
      <c r="AC30" s="24">
        <v>29</v>
      </c>
      <c r="AD30" s="24" t="s">
        <v>13</v>
      </c>
      <c r="AE30" s="6"/>
      <c r="AF30" s="6"/>
      <c r="AG30" s="3">
        <v>29</v>
      </c>
      <c r="AH30" s="3" t="s">
        <v>12</v>
      </c>
      <c r="AI30" s="14"/>
      <c r="AJ30" s="8"/>
      <c r="AK30" s="13">
        <v>29</v>
      </c>
      <c r="AL30" s="3" t="s">
        <v>15</v>
      </c>
      <c r="AM30" s="682"/>
      <c r="AN30" s="682"/>
      <c r="AO30" s="390">
        <v>29</v>
      </c>
      <c r="AP30" s="3" t="s">
        <v>13</v>
      </c>
      <c r="AQ30" s="36"/>
      <c r="AR30" s="29"/>
      <c r="AS30" s="390">
        <v>29</v>
      </c>
      <c r="AT30" s="3" t="s">
        <v>14</v>
      </c>
      <c r="AU30" s="36"/>
      <c r="AV30" s="29"/>
      <c r="AW30" s="395">
        <v>29</v>
      </c>
      <c r="AX30" s="395" t="s">
        <v>11</v>
      </c>
      <c r="AY30" s="36"/>
      <c r="AZ30" s="29"/>
    </row>
    <row r="31" spans="1:52" x14ac:dyDescent="0.25">
      <c r="A31" s="3">
        <v>30</v>
      </c>
      <c r="B31" s="3" t="s">
        <v>11</v>
      </c>
      <c r="C31" s="96"/>
      <c r="D31" s="97"/>
      <c r="E31" s="26">
        <v>30</v>
      </c>
      <c r="F31" s="26" t="s">
        <v>13</v>
      </c>
      <c r="G31" s="93"/>
      <c r="H31" s="94"/>
      <c r="I31" s="13">
        <v>30</v>
      </c>
      <c r="J31" s="3" t="s">
        <v>10</v>
      </c>
      <c r="K31" s="697"/>
      <c r="L31" s="697"/>
      <c r="M31" s="9">
        <v>30</v>
      </c>
      <c r="N31" s="2" t="s">
        <v>11</v>
      </c>
      <c r="O31" s="30"/>
      <c r="P31" s="32"/>
      <c r="Q31" s="3">
        <v>30</v>
      </c>
      <c r="R31" s="3" t="s">
        <v>12</v>
      </c>
      <c r="S31" s="16" t="s">
        <v>22</v>
      </c>
      <c r="T31" s="34" t="s">
        <v>20</v>
      </c>
      <c r="U31" s="1"/>
      <c r="V31" s="1"/>
      <c r="W31" s="1"/>
      <c r="X31" s="1"/>
      <c r="Y31" s="397">
        <v>30</v>
      </c>
      <c r="Z31" s="397" t="s">
        <v>15</v>
      </c>
      <c r="AA31" s="683" t="s">
        <v>30</v>
      </c>
      <c r="AB31" s="683"/>
      <c r="AC31" s="29">
        <v>30</v>
      </c>
      <c r="AD31" s="24" t="s">
        <v>13</v>
      </c>
      <c r="AE31" s="10"/>
      <c r="AF31" s="12"/>
      <c r="AG31" s="3">
        <v>30</v>
      </c>
      <c r="AH31" s="3" t="s">
        <v>14</v>
      </c>
      <c r="AI31" s="14"/>
      <c r="AJ31" s="8"/>
      <c r="AK31" s="13">
        <v>30</v>
      </c>
      <c r="AL31" s="3" t="s">
        <v>11</v>
      </c>
      <c r="AM31" s="677"/>
      <c r="AN31" s="677"/>
      <c r="AO31" s="390">
        <v>30</v>
      </c>
      <c r="AP31" s="3" t="s">
        <v>13</v>
      </c>
      <c r="AQ31" s="36"/>
      <c r="AR31" s="29"/>
      <c r="AS31" s="397">
        <v>30</v>
      </c>
      <c r="AT31" s="397" t="s">
        <v>10</v>
      </c>
      <c r="AU31" s="36"/>
      <c r="AV31" s="29"/>
      <c r="AW31" s="396">
        <v>30</v>
      </c>
      <c r="AX31" s="395" t="s">
        <v>13</v>
      </c>
      <c r="AY31" s="36"/>
      <c r="AZ31" s="29"/>
    </row>
    <row r="32" spans="1:52" x14ac:dyDescent="0.25">
      <c r="E32" s="26">
        <v>31</v>
      </c>
      <c r="F32" s="26" t="s">
        <v>12</v>
      </c>
      <c r="G32" s="91"/>
      <c r="H32" s="92"/>
      <c r="I32" s="1"/>
      <c r="J32" s="1"/>
      <c r="K32" s="1"/>
      <c r="L32" s="1"/>
      <c r="M32" s="2">
        <v>31</v>
      </c>
      <c r="N32" s="2" t="s">
        <v>13</v>
      </c>
      <c r="O32" s="11"/>
      <c r="P32" s="11"/>
      <c r="Q32" s="3">
        <v>31</v>
      </c>
      <c r="R32" s="3" t="s">
        <v>14</v>
      </c>
      <c r="S32" s="17"/>
      <c r="T32" s="35"/>
      <c r="U32" s="1"/>
      <c r="V32" s="1"/>
      <c r="W32" s="1"/>
      <c r="X32" s="1"/>
      <c r="Y32" s="395">
        <v>31</v>
      </c>
      <c r="Z32" s="395" t="s">
        <v>11</v>
      </c>
      <c r="AA32" s="36"/>
      <c r="AB32" s="97"/>
      <c r="AC32" s="1"/>
      <c r="AD32" s="1"/>
      <c r="AE32" s="1"/>
      <c r="AF32" s="1"/>
      <c r="AG32" s="3">
        <v>31</v>
      </c>
      <c r="AH32" s="3" t="s">
        <v>10</v>
      </c>
      <c r="AI32" s="10"/>
      <c r="AJ32" s="12"/>
      <c r="AK32" s="1"/>
      <c r="AL32" s="1"/>
      <c r="AM32" s="1"/>
      <c r="AN32" s="1"/>
      <c r="AO32" s="390">
        <v>31</v>
      </c>
      <c r="AP32" s="3" t="s">
        <v>12</v>
      </c>
      <c r="AQ32" s="36"/>
      <c r="AR32" s="29"/>
      <c r="AS32" s="397">
        <v>31</v>
      </c>
      <c r="AT32" s="397" t="s">
        <v>15</v>
      </c>
      <c r="AU32" s="36"/>
      <c r="AV32" s="29"/>
    </row>
    <row r="33" spans="43:46" x14ac:dyDescent="0.25">
      <c r="AQ33" s="1"/>
      <c r="AR33" s="1"/>
      <c r="AS33" s="1"/>
      <c r="AT33" s="1"/>
    </row>
  </sheetData>
  <mergeCells count="106">
    <mergeCell ref="O16:P16"/>
    <mergeCell ref="W16:X16"/>
    <mergeCell ref="AA16:AB16"/>
    <mergeCell ref="W17:X17"/>
    <mergeCell ref="AE6:AF6"/>
    <mergeCell ref="AI5:AJ5"/>
    <mergeCell ref="G7:H7"/>
    <mergeCell ref="C22:D22"/>
    <mergeCell ref="K10:L10"/>
    <mergeCell ref="K17:L17"/>
    <mergeCell ref="C4:D7"/>
    <mergeCell ref="G20:H20"/>
    <mergeCell ref="G13:H13"/>
    <mergeCell ref="G14:H14"/>
    <mergeCell ref="O15:P15"/>
    <mergeCell ref="O22:P22"/>
    <mergeCell ref="K11:L11"/>
    <mergeCell ref="O8:P8"/>
    <mergeCell ref="C8:D8"/>
    <mergeCell ref="C9:D9"/>
    <mergeCell ref="G21:H21"/>
    <mergeCell ref="K4:L4"/>
    <mergeCell ref="C16:D16"/>
    <mergeCell ref="C15:D15"/>
    <mergeCell ref="AM15:AN15"/>
    <mergeCell ref="S6:T6"/>
    <mergeCell ref="G6:H6"/>
    <mergeCell ref="S13:T13"/>
    <mergeCell ref="S12:T12"/>
    <mergeCell ref="S5:T5"/>
    <mergeCell ref="W9:X9"/>
    <mergeCell ref="AA9:AB9"/>
    <mergeCell ref="AM9:AN9"/>
    <mergeCell ref="W10:X10"/>
    <mergeCell ref="AA10:AB10"/>
    <mergeCell ref="AM10:AN10"/>
    <mergeCell ref="O9:P9"/>
    <mergeCell ref="AI12:AJ12"/>
    <mergeCell ref="AI11:AJ11"/>
    <mergeCell ref="A1:D1"/>
    <mergeCell ref="E1:H1"/>
    <mergeCell ref="I1:L1"/>
    <mergeCell ref="M1:P1"/>
    <mergeCell ref="Q1:T1"/>
    <mergeCell ref="U1:X1"/>
    <mergeCell ref="AM3:AN3"/>
    <mergeCell ref="Y1:AB1"/>
    <mergeCell ref="AC1:AF1"/>
    <mergeCell ref="AG1:AJ1"/>
    <mergeCell ref="K3:L3"/>
    <mergeCell ref="W2:X2"/>
    <mergeCell ref="AA2:AB2"/>
    <mergeCell ref="AA3:AB3"/>
    <mergeCell ref="C3:D3"/>
    <mergeCell ref="AK1:AN1"/>
    <mergeCell ref="C2:D2"/>
    <mergeCell ref="O2:P2"/>
    <mergeCell ref="AM2:AN2"/>
    <mergeCell ref="W3:X3"/>
    <mergeCell ref="AA31:AB31"/>
    <mergeCell ref="AM31:AN31"/>
    <mergeCell ref="C30:D30"/>
    <mergeCell ref="K31:L31"/>
    <mergeCell ref="C29:D29"/>
    <mergeCell ref="AE27:AF27"/>
    <mergeCell ref="AE28:AF28"/>
    <mergeCell ref="G27:H27"/>
    <mergeCell ref="AM23:AN23"/>
    <mergeCell ref="W24:X24"/>
    <mergeCell ref="AA24:AB24"/>
    <mergeCell ref="AM24:AN24"/>
    <mergeCell ref="W23:X23"/>
    <mergeCell ref="AA23:AB23"/>
    <mergeCell ref="S27:T27"/>
    <mergeCell ref="AI27:AJ27"/>
    <mergeCell ref="O23:P23"/>
    <mergeCell ref="K25:L25"/>
    <mergeCell ref="AI26:AJ26"/>
    <mergeCell ref="S26:T26"/>
    <mergeCell ref="AI25:AJ25"/>
    <mergeCell ref="K24:L24"/>
    <mergeCell ref="C23:D23"/>
    <mergeCell ref="AO1:AR1"/>
    <mergeCell ref="AS1:AV1"/>
    <mergeCell ref="AW1:AZ1"/>
    <mergeCell ref="G28:H28"/>
    <mergeCell ref="AE14:AF14"/>
    <mergeCell ref="O30:P30"/>
    <mergeCell ref="O29:P29"/>
    <mergeCell ref="AA30:AB30"/>
    <mergeCell ref="AM30:AN30"/>
    <mergeCell ref="AM16:AN16"/>
    <mergeCell ref="AM17:AN17"/>
    <mergeCell ref="AE7:AF7"/>
    <mergeCell ref="AI4:AJ4"/>
    <mergeCell ref="AE13:AF13"/>
    <mergeCell ref="AE21:AF21"/>
    <mergeCell ref="S20:T20"/>
    <mergeCell ref="AI20:AJ20"/>
    <mergeCell ref="AE20:AF20"/>
    <mergeCell ref="K18:L18"/>
    <mergeCell ref="S19:T19"/>
    <mergeCell ref="AI18:AJ19"/>
    <mergeCell ref="AA17:AB17"/>
    <mergeCell ref="AM22:AN22"/>
    <mergeCell ref="AM8:AN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S20" sqref="S20"/>
    </sheetView>
  </sheetViews>
  <sheetFormatPr baseColWidth="10" defaultRowHeight="15" x14ac:dyDescent="0.25"/>
  <cols>
    <col min="1" max="1" width="4.7109375" customWidth="1"/>
    <col min="2" max="2" width="21" bestFit="1" customWidth="1"/>
    <col min="4" max="7" width="6.7109375" customWidth="1"/>
    <col min="8" max="8" width="4.7109375" customWidth="1"/>
    <col min="9" max="9" width="27.42578125" bestFit="1" customWidth="1"/>
    <col min="11" max="14" width="6.7109375" customWidth="1"/>
    <col min="15" max="15" width="4.7109375" customWidth="1"/>
    <col min="16" max="16" width="15.140625" bestFit="1" customWidth="1"/>
    <col min="18" max="21" width="6.7109375" customWidth="1"/>
    <col min="22" max="22" width="4.7109375" customWidth="1"/>
  </cols>
  <sheetData>
    <row r="1" spans="1:22" ht="15.75" thickBot="1" x14ac:dyDescent="0.3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</row>
    <row r="2" spans="1:22" ht="15.75" thickBot="1" x14ac:dyDescent="0.3">
      <c r="A2" s="505"/>
      <c r="B2" s="264" t="s">
        <v>329</v>
      </c>
      <c r="C2" s="265" t="s">
        <v>332</v>
      </c>
      <c r="D2" s="266">
        <v>22</v>
      </c>
      <c r="E2" s="267">
        <v>9</v>
      </c>
      <c r="F2" s="267">
        <v>27</v>
      </c>
      <c r="G2" s="268">
        <f t="shared" ref="G2:G47" si="0">SUM(D2:F2)</f>
        <v>58</v>
      </c>
      <c r="H2" s="505"/>
      <c r="I2" s="199" t="s">
        <v>192</v>
      </c>
      <c r="J2" s="200" t="s">
        <v>64</v>
      </c>
      <c r="K2" s="201">
        <v>16</v>
      </c>
      <c r="L2" s="202">
        <v>5</v>
      </c>
      <c r="M2" s="202">
        <v>17</v>
      </c>
      <c r="N2" s="185">
        <f t="shared" ref="N2:N27" si="1">SUM(K2:M2)</f>
        <v>38</v>
      </c>
      <c r="O2" s="505"/>
      <c r="P2" s="181" t="s">
        <v>173</v>
      </c>
      <c r="Q2" s="182" t="s">
        <v>64</v>
      </c>
      <c r="R2" s="183">
        <v>7</v>
      </c>
      <c r="S2" s="184">
        <v>5</v>
      </c>
      <c r="T2" s="184">
        <v>15</v>
      </c>
      <c r="U2" s="185">
        <f t="shared" ref="U2:U8" si="2">SUM(R2:T2)</f>
        <v>27</v>
      </c>
      <c r="V2" s="505"/>
    </row>
    <row r="3" spans="1:22" ht="15.75" thickBot="1" x14ac:dyDescent="0.3">
      <c r="A3" s="505"/>
      <c r="B3" s="181" t="s">
        <v>160</v>
      </c>
      <c r="C3" s="182" t="s">
        <v>66</v>
      </c>
      <c r="D3" s="183">
        <v>16</v>
      </c>
      <c r="E3" s="184">
        <v>7</v>
      </c>
      <c r="F3" s="184">
        <v>22</v>
      </c>
      <c r="G3" s="185">
        <f t="shared" si="0"/>
        <v>45</v>
      </c>
      <c r="H3" s="505"/>
      <c r="I3" s="199" t="s">
        <v>194</v>
      </c>
      <c r="J3" s="200" t="s">
        <v>61</v>
      </c>
      <c r="K3" s="201">
        <v>11</v>
      </c>
      <c r="L3" s="202">
        <v>4</v>
      </c>
      <c r="M3" s="202">
        <v>16</v>
      </c>
      <c r="N3" s="185">
        <f t="shared" si="1"/>
        <v>31</v>
      </c>
      <c r="O3" s="505"/>
      <c r="P3" s="181" t="s">
        <v>169</v>
      </c>
      <c r="Q3" s="182" t="s">
        <v>64</v>
      </c>
      <c r="R3" s="183">
        <v>4</v>
      </c>
      <c r="S3" s="184">
        <v>3</v>
      </c>
      <c r="T3" s="184">
        <v>12</v>
      </c>
      <c r="U3" s="185">
        <f t="shared" si="2"/>
        <v>19</v>
      </c>
      <c r="V3" s="505"/>
    </row>
    <row r="4" spans="1:22" x14ac:dyDescent="0.25">
      <c r="A4" s="505"/>
      <c r="B4" s="186" t="s">
        <v>142</v>
      </c>
      <c r="C4" s="187" t="s">
        <v>30</v>
      </c>
      <c r="D4" s="188">
        <v>11</v>
      </c>
      <c r="E4" s="189">
        <v>6</v>
      </c>
      <c r="F4" s="189">
        <v>19</v>
      </c>
      <c r="G4" s="190">
        <f t="shared" si="0"/>
        <v>36</v>
      </c>
      <c r="H4" s="505"/>
      <c r="I4" s="203" t="s">
        <v>181</v>
      </c>
      <c r="J4" s="204" t="s">
        <v>63</v>
      </c>
      <c r="K4" s="205">
        <v>7</v>
      </c>
      <c r="L4" s="206">
        <v>3</v>
      </c>
      <c r="M4" s="206">
        <v>10</v>
      </c>
      <c r="N4" s="190">
        <f t="shared" si="1"/>
        <v>20</v>
      </c>
      <c r="O4" s="505"/>
      <c r="P4" s="245" t="s">
        <v>322</v>
      </c>
      <c r="Q4" s="246" t="s">
        <v>209</v>
      </c>
      <c r="R4" s="247">
        <v>2</v>
      </c>
      <c r="S4" s="248">
        <v>2</v>
      </c>
      <c r="T4" s="248">
        <v>6</v>
      </c>
      <c r="U4" s="249">
        <f t="shared" si="2"/>
        <v>10</v>
      </c>
      <c r="V4" s="505"/>
    </row>
    <row r="5" spans="1:22" ht="15.75" thickBot="1" x14ac:dyDescent="0.3">
      <c r="A5" s="505"/>
      <c r="B5" s="191" t="s">
        <v>151</v>
      </c>
      <c r="C5" s="192" t="s">
        <v>66</v>
      </c>
      <c r="D5" s="193">
        <v>11</v>
      </c>
      <c r="E5" s="194">
        <v>6</v>
      </c>
      <c r="F5" s="194">
        <v>17</v>
      </c>
      <c r="G5" s="195">
        <f t="shared" si="0"/>
        <v>34</v>
      </c>
      <c r="H5" s="505"/>
      <c r="I5" s="260" t="s">
        <v>338</v>
      </c>
      <c r="J5" s="261" t="s">
        <v>344</v>
      </c>
      <c r="K5" s="262">
        <v>7</v>
      </c>
      <c r="L5" s="263">
        <v>2</v>
      </c>
      <c r="M5" s="263">
        <v>7</v>
      </c>
      <c r="N5" s="259">
        <f t="shared" si="1"/>
        <v>16</v>
      </c>
      <c r="O5" s="505"/>
      <c r="P5" s="191" t="s">
        <v>168</v>
      </c>
      <c r="Q5" s="192" t="s">
        <v>64</v>
      </c>
      <c r="R5" s="193">
        <v>2</v>
      </c>
      <c r="S5" s="194">
        <v>2</v>
      </c>
      <c r="T5" s="194">
        <v>6</v>
      </c>
      <c r="U5" s="195">
        <f t="shared" si="2"/>
        <v>10</v>
      </c>
      <c r="V5" s="505"/>
    </row>
    <row r="6" spans="1:22" x14ac:dyDescent="0.25">
      <c r="A6" s="505"/>
      <c r="B6" s="186" t="s">
        <v>203</v>
      </c>
      <c r="C6" s="187" t="s">
        <v>83</v>
      </c>
      <c r="D6" s="188">
        <v>7</v>
      </c>
      <c r="E6" s="189">
        <v>4</v>
      </c>
      <c r="F6" s="189">
        <v>11</v>
      </c>
      <c r="G6" s="190">
        <f t="shared" si="0"/>
        <v>22</v>
      </c>
      <c r="H6" s="505"/>
      <c r="I6" s="203" t="s">
        <v>188</v>
      </c>
      <c r="J6" s="204" t="s">
        <v>62</v>
      </c>
      <c r="K6" s="205">
        <v>4</v>
      </c>
      <c r="L6" s="206">
        <v>2</v>
      </c>
      <c r="M6" s="206">
        <v>7</v>
      </c>
      <c r="N6" s="190">
        <f t="shared" si="1"/>
        <v>13</v>
      </c>
      <c r="O6" s="505"/>
      <c r="P6" s="186" t="s">
        <v>205</v>
      </c>
      <c r="Q6" s="187" t="s">
        <v>179</v>
      </c>
      <c r="R6" s="188">
        <v>1</v>
      </c>
      <c r="S6" s="189">
        <v>1</v>
      </c>
      <c r="T6" s="189">
        <v>2</v>
      </c>
      <c r="U6" s="190">
        <f t="shared" si="2"/>
        <v>4</v>
      </c>
      <c r="V6" s="505"/>
    </row>
    <row r="7" spans="1:22" x14ac:dyDescent="0.25">
      <c r="A7" s="505"/>
      <c r="B7" s="196" t="s">
        <v>146</v>
      </c>
      <c r="C7" s="123" t="s">
        <v>43</v>
      </c>
      <c r="D7" s="119">
        <v>7</v>
      </c>
      <c r="E7" s="120">
        <v>4</v>
      </c>
      <c r="F7" s="120">
        <v>10</v>
      </c>
      <c r="G7" s="197">
        <f t="shared" si="0"/>
        <v>21</v>
      </c>
      <c r="H7" s="505"/>
      <c r="I7" s="211" t="s">
        <v>191</v>
      </c>
      <c r="J7" s="129" t="s">
        <v>61</v>
      </c>
      <c r="K7" s="122">
        <v>4</v>
      </c>
      <c r="L7" s="131">
        <v>2</v>
      </c>
      <c r="M7" s="131">
        <v>6</v>
      </c>
      <c r="N7" s="197">
        <f t="shared" si="1"/>
        <v>12</v>
      </c>
      <c r="O7" s="505"/>
      <c r="P7" s="196" t="s">
        <v>206</v>
      </c>
      <c r="Q7" s="123" t="s">
        <v>70</v>
      </c>
      <c r="R7" s="119">
        <v>1</v>
      </c>
      <c r="S7" s="120">
        <v>1</v>
      </c>
      <c r="T7" s="120">
        <v>3</v>
      </c>
      <c r="U7" s="197">
        <f t="shared" si="2"/>
        <v>5</v>
      </c>
      <c r="V7" s="505"/>
    </row>
    <row r="8" spans="1:22" ht="15.75" thickBot="1" x14ac:dyDescent="0.3">
      <c r="A8" s="505"/>
      <c r="B8" s="196" t="s">
        <v>176</v>
      </c>
      <c r="C8" s="123" t="s">
        <v>43</v>
      </c>
      <c r="D8" s="119">
        <v>7</v>
      </c>
      <c r="E8" s="120">
        <v>5</v>
      </c>
      <c r="F8" s="120">
        <v>12</v>
      </c>
      <c r="G8" s="197">
        <f t="shared" si="0"/>
        <v>24</v>
      </c>
      <c r="H8" s="505"/>
      <c r="I8" s="211" t="s">
        <v>193</v>
      </c>
      <c r="J8" s="130" t="s">
        <v>64</v>
      </c>
      <c r="K8" s="122">
        <v>4</v>
      </c>
      <c r="L8" s="124">
        <v>1</v>
      </c>
      <c r="M8" s="124">
        <v>4</v>
      </c>
      <c r="N8" s="197">
        <f t="shared" si="1"/>
        <v>9</v>
      </c>
      <c r="O8" s="505"/>
      <c r="P8" s="191" t="s">
        <v>207</v>
      </c>
      <c r="Q8" s="192" t="s">
        <v>179</v>
      </c>
      <c r="R8" s="193">
        <v>1</v>
      </c>
      <c r="S8" s="194">
        <v>0</v>
      </c>
      <c r="T8" s="194">
        <v>1</v>
      </c>
      <c r="U8" s="195">
        <f t="shared" si="2"/>
        <v>2</v>
      </c>
      <c r="V8" s="505"/>
    </row>
    <row r="9" spans="1:22" ht="15.75" thickBot="1" x14ac:dyDescent="0.3">
      <c r="A9" s="505"/>
      <c r="B9" s="191" t="s">
        <v>167</v>
      </c>
      <c r="C9" s="192" t="s">
        <v>43</v>
      </c>
      <c r="D9" s="193">
        <v>7</v>
      </c>
      <c r="E9" s="194">
        <v>5</v>
      </c>
      <c r="F9" s="194">
        <v>11</v>
      </c>
      <c r="G9" s="195">
        <f t="shared" si="0"/>
        <v>23</v>
      </c>
      <c r="H9" s="505"/>
      <c r="I9" s="207" t="s">
        <v>201</v>
      </c>
      <c r="J9" s="212" t="s">
        <v>70</v>
      </c>
      <c r="K9" s="209">
        <v>4</v>
      </c>
      <c r="L9" s="213">
        <v>1</v>
      </c>
      <c r="M9" s="213">
        <v>3</v>
      </c>
      <c r="N9" s="195">
        <f t="shared" si="1"/>
        <v>8</v>
      </c>
      <c r="O9" s="505"/>
      <c r="P9" s="505"/>
      <c r="Q9" s="505"/>
      <c r="R9" s="505"/>
      <c r="S9" s="505"/>
      <c r="T9" s="505"/>
      <c r="U9" s="505"/>
      <c r="V9" s="505"/>
    </row>
    <row r="10" spans="1:22" x14ac:dyDescent="0.25">
      <c r="A10" s="505"/>
      <c r="B10" s="186" t="s">
        <v>148</v>
      </c>
      <c r="C10" s="187" t="s">
        <v>45</v>
      </c>
      <c r="D10" s="188">
        <v>4</v>
      </c>
      <c r="E10" s="189">
        <v>3</v>
      </c>
      <c r="F10" s="189">
        <v>8</v>
      </c>
      <c r="G10" s="190">
        <f t="shared" si="0"/>
        <v>15</v>
      </c>
      <c r="H10" s="505"/>
      <c r="I10" s="203" t="s">
        <v>186</v>
      </c>
      <c r="J10" s="214" t="s">
        <v>179</v>
      </c>
      <c r="K10" s="205">
        <v>2</v>
      </c>
      <c r="L10" s="215">
        <v>1</v>
      </c>
      <c r="M10" s="215">
        <v>4</v>
      </c>
      <c r="N10" s="190">
        <f t="shared" si="1"/>
        <v>7</v>
      </c>
      <c r="O10" s="505"/>
      <c r="P10" s="505"/>
      <c r="Q10" s="505"/>
      <c r="R10" s="505"/>
      <c r="S10" s="505"/>
      <c r="T10" s="505"/>
      <c r="U10" s="505"/>
      <c r="V10" s="505"/>
    </row>
    <row r="11" spans="1:22" x14ac:dyDescent="0.25">
      <c r="A11" s="505"/>
      <c r="B11" s="196" t="s">
        <v>155</v>
      </c>
      <c r="C11" s="123" t="s">
        <v>30</v>
      </c>
      <c r="D11" s="119">
        <v>4</v>
      </c>
      <c r="E11" s="120">
        <v>3</v>
      </c>
      <c r="F11" s="120">
        <v>9</v>
      </c>
      <c r="G11" s="197">
        <f t="shared" si="0"/>
        <v>16</v>
      </c>
      <c r="H11" s="505"/>
      <c r="I11" s="211" t="s">
        <v>190</v>
      </c>
      <c r="J11" s="129" t="s">
        <v>61</v>
      </c>
      <c r="K11" s="122">
        <v>2</v>
      </c>
      <c r="L11" s="131">
        <v>1</v>
      </c>
      <c r="M11" s="131">
        <v>5</v>
      </c>
      <c r="N11" s="197">
        <f t="shared" si="1"/>
        <v>8</v>
      </c>
      <c r="O11" s="505"/>
      <c r="P11" s="505"/>
      <c r="Q11" s="505"/>
      <c r="R11" s="505"/>
      <c r="S11" s="505"/>
      <c r="T11" s="505"/>
      <c r="U11" s="505"/>
      <c r="V11" s="505"/>
    </row>
    <row r="12" spans="1:22" x14ac:dyDescent="0.25">
      <c r="A12" s="505"/>
      <c r="B12" s="196" t="s">
        <v>124</v>
      </c>
      <c r="C12" s="123" t="s">
        <v>30</v>
      </c>
      <c r="D12" s="119">
        <v>4</v>
      </c>
      <c r="E12" s="120">
        <v>4</v>
      </c>
      <c r="F12" s="120">
        <v>9</v>
      </c>
      <c r="G12" s="197">
        <f t="shared" si="0"/>
        <v>17</v>
      </c>
      <c r="H12" s="505"/>
      <c r="I12" s="211" t="s">
        <v>183</v>
      </c>
      <c r="J12" s="130" t="s">
        <v>179</v>
      </c>
      <c r="K12" s="122">
        <v>2</v>
      </c>
      <c r="L12" s="124">
        <v>0</v>
      </c>
      <c r="M12" s="124">
        <v>2</v>
      </c>
      <c r="N12" s="197">
        <f t="shared" si="1"/>
        <v>4</v>
      </c>
      <c r="O12" s="505"/>
      <c r="P12" s="505"/>
      <c r="Q12" s="505"/>
      <c r="R12" s="505"/>
      <c r="S12" s="505"/>
      <c r="T12" s="505"/>
      <c r="U12" s="505"/>
      <c r="V12" s="505"/>
    </row>
    <row r="13" spans="1:22" x14ac:dyDescent="0.25">
      <c r="A13" s="505"/>
      <c r="B13" s="196" t="s">
        <v>156</v>
      </c>
      <c r="C13" s="123" t="s">
        <v>42</v>
      </c>
      <c r="D13" s="119">
        <v>4</v>
      </c>
      <c r="E13" s="120">
        <v>3</v>
      </c>
      <c r="F13" s="120">
        <v>9</v>
      </c>
      <c r="G13" s="197">
        <f t="shared" si="0"/>
        <v>16</v>
      </c>
      <c r="H13" s="505"/>
      <c r="I13" s="211" t="s">
        <v>198</v>
      </c>
      <c r="J13" s="130" t="s">
        <v>64</v>
      </c>
      <c r="K13" s="122">
        <v>2</v>
      </c>
      <c r="L13" s="124">
        <v>1</v>
      </c>
      <c r="M13" s="124">
        <v>4</v>
      </c>
      <c r="N13" s="197">
        <f t="shared" si="1"/>
        <v>7</v>
      </c>
      <c r="O13" s="505"/>
      <c r="P13" s="505"/>
      <c r="Q13" s="505"/>
      <c r="R13" s="505"/>
      <c r="S13" s="505"/>
      <c r="T13" s="505"/>
      <c r="U13" s="505"/>
      <c r="V13" s="505"/>
    </row>
    <row r="14" spans="1:22" x14ac:dyDescent="0.25">
      <c r="A14" s="505"/>
      <c r="B14" s="196" t="s">
        <v>177</v>
      </c>
      <c r="C14" s="123" t="s">
        <v>42</v>
      </c>
      <c r="D14" s="119">
        <v>4</v>
      </c>
      <c r="E14" s="120">
        <v>2</v>
      </c>
      <c r="F14" s="120">
        <v>6</v>
      </c>
      <c r="G14" s="197">
        <f t="shared" si="0"/>
        <v>12</v>
      </c>
      <c r="H14" s="505"/>
      <c r="I14" s="211" t="s">
        <v>195</v>
      </c>
      <c r="J14" s="129" t="s">
        <v>64</v>
      </c>
      <c r="K14" s="122">
        <v>2</v>
      </c>
      <c r="L14" s="131">
        <v>1</v>
      </c>
      <c r="M14" s="131">
        <v>4</v>
      </c>
      <c r="N14" s="197">
        <f t="shared" si="1"/>
        <v>7</v>
      </c>
      <c r="O14" s="505"/>
      <c r="P14" s="505"/>
      <c r="Q14" s="505"/>
      <c r="R14" s="505"/>
      <c r="S14" s="505"/>
      <c r="T14" s="505"/>
      <c r="U14" s="505"/>
      <c r="V14" s="505"/>
    </row>
    <row r="15" spans="1:22" x14ac:dyDescent="0.25">
      <c r="A15" s="505"/>
      <c r="B15" s="196" t="s">
        <v>178</v>
      </c>
      <c r="C15" s="123" t="s">
        <v>43</v>
      </c>
      <c r="D15" s="119">
        <v>4</v>
      </c>
      <c r="E15" s="120">
        <v>3</v>
      </c>
      <c r="F15" s="120">
        <v>9</v>
      </c>
      <c r="G15" s="197">
        <f t="shared" si="0"/>
        <v>16</v>
      </c>
      <c r="H15" s="505"/>
      <c r="I15" s="211" t="s">
        <v>189</v>
      </c>
      <c r="J15" s="129" t="s">
        <v>62</v>
      </c>
      <c r="K15" s="126">
        <v>2</v>
      </c>
      <c r="L15" s="132">
        <v>0</v>
      </c>
      <c r="M15" s="132">
        <v>2</v>
      </c>
      <c r="N15" s="197">
        <f t="shared" si="1"/>
        <v>4</v>
      </c>
      <c r="O15" s="505"/>
      <c r="P15" s="505"/>
      <c r="Q15" s="505"/>
      <c r="R15" s="505"/>
      <c r="S15" s="505"/>
      <c r="T15" s="505"/>
      <c r="U15" s="505"/>
      <c r="V15" s="505"/>
    </row>
    <row r="16" spans="1:22" x14ac:dyDescent="0.25">
      <c r="A16" s="505"/>
      <c r="B16" s="196" t="s">
        <v>149</v>
      </c>
      <c r="C16" s="123" t="s">
        <v>66</v>
      </c>
      <c r="D16" s="119">
        <v>4</v>
      </c>
      <c r="E16" s="120">
        <v>3</v>
      </c>
      <c r="F16" s="120">
        <v>9</v>
      </c>
      <c r="G16" s="197">
        <f t="shared" si="0"/>
        <v>16</v>
      </c>
      <c r="H16" s="505"/>
      <c r="I16" s="211" t="s">
        <v>187</v>
      </c>
      <c r="J16" s="129" t="s">
        <v>64</v>
      </c>
      <c r="K16" s="126">
        <v>2</v>
      </c>
      <c r="L16" s="132">
        <v>0</v>
      </c>
      <c r="M16" s="132">
        <v>1</v>
      </c>
      <c r="N16" s="197">
        <f t="shared" si="1"/>
        <v>3</v>
      </c>
      <c r="O16" s="505"/>
      <c r="P16" s="505"/>
      <c r="Q16" s="505"/>
      <c r="R16" s="505"/>
      <c r="S16" s="505"/>
      <c r="T16" s="505"/>
      <c r="U16" s="505"/>
      <c r="V16" s="505"/>
    </row>
    <row r="17" spans="1:22" ht="15.75" thickBot="1" x14ac:dyDescent="0.3">
      <c r="A17" s="505"/>
      <c r="B17" s="191" t="s">
        <v>159</v>
      </c>
      <c r="C17" s="192" t="s">
        <v>66</v>
      </c>
      <c r="D17" s="193">
        <v>4</v>
      </c>
      <c r="E17" s="194">
        <v>2</v>
      </c>
      <c r="F17" s="194">
        <v>6</v>
      </c>
      <c r="G17" s="195">
        <f t="shared" si="0"/>
        <v>12</v>
      </c>
      <c r="H17" s="505"/>
      <c r="I17" s="260" t="s">
        <v>339</v>
      </c>
      <c r="J17" s="261" t="s">
        <v>340</v>
      </c>
      <c r="K17" s="262">
        <v>2</v>
      </c>
      <c r="L17" s="263">
        <v>1</v>
      </c>
      <c r="M17" s="263">
        <v>3</v>
      </c>
      <c r="N17" s="259">
        <f t="shared" si="1"/>
        <v>6</v>
      </c>
      <c r="O17" s="505"/>
      <c r="P17" s="505"/>
      <c r="Q17" s="505"/>
      <c r="R17" s="505"/>
      <c r="S17" s="505"/>
      <c r="T17" s="505"/>
      <c r="U17" s="505"/>
      <c r="V17" s="505"/>
    </row>
    <row r="18" spans="1:22" x14ac:dyDescent="0.25">
      <c r="A18" s="505"/>
      <c r="B18" s="186" t="s">
        <v>162</v>
      </c>
      <c r="C18" s="187" t="s">
        <v>44</v>
      </c>
      <c r="D18" s="188">
        <v>2</v>
      </c>
      <c r="E18" s="189">
        <v>2</v>
      </c>
      <c r="F18" s="189">
        <v>5</v>
      </c>
      <c r="G18" s="190">
        <f t="shared" si="0"/>
        <v>9</v>
      </c>
      <c r="H18" s="505"/>
      <c r="I18" s="203" t="s">
        <v>200</v>
      </c>
      <c r="J18" s="204" t="s">
        <v>64</v>
      </c>
      <c r="K18" s="216">
        <v>1</v>
      </c>
      <c r="L18" s="217">
        <v>0</v>
      </c>
      <c r="M18" s="217">
        <v>1</v>
      </c>
      <c r="N18" s="190">
        <f t="shared" si="1"/>
        <v>2</v>
      </c>
      <c r="O18" s="505"/>
      <c r="P18" s="505"/>
      <c r="Q18" s="505"/>
      <c r="R18" s="505"/>
      <c r="S18" s="505"/>
      <c r="T18" s="505"/>
      <c r="U18" s="505"/>
      <c r="V18" s="505"/>
    </row>
    <row r="19" spans="1:22" x14ac:dyDescent="0.25">
      <c r="A19" s="505"/>
      <c r="B19" s="196" t="s">
        <v>154</v>
      </c>
      <c r="C19" s="123" t="s">
        <v>83</v>
      </c>
      <c r="D19" s="119">
        <v>2</v>
      </c>
      <c r="E19" s="120">
        <v>2</v>
      </c>
      <c r="F19" s="120">
        <v>7</v>
      </c>
      <c r="G19" s="197">
        <f t="shared" si="0"/>
        <v>11</v>
      </c>
      <c r="H19" s="505"/>
      <c r="I19" s="211" t="s">
        <v>185</v>
      </c>
      <c r="J19" s="129" t="s">
        <v>65</v>
      </c>
      <c r="K19" s="126">
        <v>1</v>
      </c>
      <c r="L19" s="132">
        <v>0</v>
      </c>
      <c r="M19" s="132">
        <v>0</v>
      </c>
      <c r="N19" s="197">
        <f t="shared" si="1"/>
        <v>1</v>
      </c>
      <c r="O19" s="505"/>
      <c r="P19" s="505"/>
      <c r="Q19" s="505"/>
      <c r="R19" s="505"/>
      <c r="S19" s="505"/>
      <c r="T19" s="505"/>
      <c r="U19" s="505"/>
      <c r="V19" s="505"/>
    </row>
    <row r="20" spans="1:22" x14ac:dyDescent="0.25">
      <c r="A20" s="505"/>
      <c r="B20" s="196" t="s">
        <v>145</v>
      </c>
      <c r="C20" s="123" t="s">
        <v>83</v>
      </c>
      <c r="D20" s="119">
        <v>2</v>
      </c>
      <c r="E20" s="120">
        <v>2</v>
      </c>
      <c r="F20" s="120">
        <v>4</v>
      </c>
      <c r="G20" s="197">
        <f t="shared" si="0"/>
        <v>8</v>
      </c>
      <c r="H20" s="505"/>
      <c r="I20" s="211" t="s">
        <v>184</v>
      </c>
      <c r="J20" s="130" t="s">
        <v>180</v>
      </c>
      <c r="K20" s="126">
        <v>1</v>
      </c>
      <c r="L20" s="133">
        <v>0</v>
      </c>
      <c r="M20" s="133">
        <v>0</v>
      </c>
      <c r="N20" s="197">
        <f t="shared" si="1"/>
        <v>1</v>
      </c>
      <c r="O20" s="505"/>
      <c r="P20" s="505"/>
      <c r="Q20" s="505"/>
      <c r="R20" s="505"/>
      <c r="S20" s="505"/>
      <c r="T20" s="505"/>
      <c r="U20" s="505"/>
      <c r="V20" s="505"/>
    </row>
    <row r="21" spans="1:22" x14ac:dyDescent="0.25">
      <c r="A21" s="505"/>
      <c r="B21" s="196" t="s">
        <v>204</v>
      </c>
      <c r="C21" s="123" t="s">
        <v>83</v>
      </c>
      <c r="D21" s="119">
        <v>2</v>
      </c>
      <c r="E21" s="120">
        <v>2</v>
      </c>
      <c r="F21" s="120">
        <v>4</v>
      </c>
      <c r="G21" s="197">
        <f t="shared" si="0"/>
        <v>8</v>
      </c>
      <c r="H21" s="505"/>
      <c r="I21" s="211" t="s">
        <v>199</v>
      </c>
      <c r="J21" s="130" t="s">
        <v>64</v>
      </c>
      <c r="K21" s="126">
        <v>1</v>
      </c>
      <c r="L21" s="133">
        <v>0</v>
      </c>
      <c r="M21" s="133">
        <v>2</v>
      </c>
      <c r="N21" s="197">
        <f t="shared" si="1"/>
        <v>3</v>
      </c>
      <c r="O21" s="505"/>
      <c r="P21" s="505"/>
      <c r="Q21" s="505"/>
      <c r="R21" s="505"/>
      <c r="S21" s="505"/>
      <c r="T21" s="505"/>
      <c r="U21" s="505"/>
      <c r="V21" s="505"/>
    </row>
    <row r="22" spans="1:22" x14ac:dyDescent="0.25">
      <c r="A22" s="505"/>
      <c r="B22" s="196" t="s">
        <v>144</v>
      </c>
      <c r="C22" s="123" t="s">
        <v>42</v>
      </c>
      <c r="D22" s="119">
        <v>2</v>
      </c>
      <c r="E22" s="120">
        <v>3</v>
      </c>
      <c r="F22" s="120">
        <v>8</v>
      </c>
      <c r="G22" s="197">
        <f t="shared" si="0"/>
        <v>13</v>
      </c>
      <c r="H22" s="505"/>
      <c r="I22" s="211" t="s">
        <v>197</v>
      </c>
      <c r="J22" s="129" t="s">
        <v>64</v>
      </c>
      <c r="K22" s="126">
        <v>1</v>
      </c>
      <c r="L22" s="132">
        <v>0</v>
      </c>
      <c r="M22" s="132">
        <v>2</v>
      </c>
      <c r="N22" s="197">
        <f t="shared" si="1"/>
        <v>3</v>
      </c>
      <c r="O22" s="505"/>
      <c r="P22" s="505"/>
      <c r="Q22" s="505"/>
      <c r="R22" s="505"/>
      <c r="S22" s="505"/>
      <c r="T22" s="505"/>
      <c r="U22" s="505"/>
      <c r="V22" s="505"/>
    </row>
    <row r="23" spans="1:22" x14ac:dyDescent="0.25">
      <c r="A23" s="505"/>
      <c r="B23" s="196" t="s">
        <v>147</v>
      </c>
      <c r="C23" s="123" t="s">
        <v>42</v>
      </c>
      <c r="D23" s="119">
        <v>2</v>
      </c>
      <c r="E23" s="120">
        <v>3</v>
      </c>
      <c r="F23" s="120">
        <v>7</v>
      </c>
      <c r="G23" s="197">
        <f t="shared" si="0"/>
        <v>12</v>
      </c>
      <c r="H23" s="505"/>
      <c r="I23" s="211" t="s">
        <v>182</v>
      </c>
      <c r="J23" s="129" t="s">
        <v>70</v>
      </c>
      <c r="K23" s="126">
        <v>1</v>
      </c>
      <c r="L23" s="132">
        <v>0</v>
      </c>
      <c r="M23" s="132">
        <v>0</v>
      </c>
      <c r="N23" s="197">
        <f t="shared" si="1"/>
        <v>1</v>
      </c>
      <c r="O23" s="505"/>
      <c r="P23" s="505"/>
      <c r="Q23" s="505"/>
      <c r="R23" s="505"/>
      <c r="S23" s="505"/>
      <c r="T23" s="505"/>
      <c r="U23" s="505"/>
      <c r="V23" s="505"/>
    </row>
    <row r="24" spans="1:22" ht="15.75" thickBot="1" x14ac:dyDescent="0.3">
      <c r="A24" s="505"/>
      <c r="B24" s="191" t="s">
        <v>125</v>
      </c>
      <c r="C24" s="192" t="s">
        <v>44</v>
      </c>
      <c r="D24" s="193">
        <v>2</v>
      </c>
      <c r="E24" s="194">
        <v>3</v>
      </c>
      <c r="F24" s="194">
        <v>6</v>
      </c>
      <c r="G24" s="195">
        <f t="shared" si="0"/>
        <v>11</v>
      </c>
      <c r="H24" s="505"/>
      <c r="I24" s="211" t="s">
        <v>196</v>
      </c>
      <c r="J24" s="130" t="s">
        <v>64</v>
      </c>
      <c r="K24" s="126">
        <v>1</v>
      </c>
      <c r="L24" s="133">
        <v>0</v>
      </c>
      <c r="M24" s="133">
        <v>0</v>
      </c>
      <c r="N24" s="197">
        <f t="shared" si="1"/>
        <v>1</v>
      </c>
      <c r="O24" s="505"/>
      <c r="P24" s="505"/>
      <c r="Q24" s="505"/>
      <c r="R24" s="505"/>
      <c r="S24" s="505"/>
      <c r="T24" s="505"/>
      <c r="U24" s="505"/>
      <c r="V24" s="505"/>
    </row>
    <row r="25" spans="1:22" x14ac:dyDescent="0.25">
      <c r="A25" s="505"/>
      <c r="B25" s="186" t="s">
        <v>164</v>
      </c>
      <c r="C25" s="187" t="s">
        <v>44</v>
      </c>
      <c r="D25" s="188">
        <v>1</v>
      </c>
      <c r="E25" s="189">
        <v>1</v>
      </c>
      <c r="F25" s="189">
        <v>4</v>
      </c>
      <c r="G25" s="190">
        <f t="shared" si="0"/>
        <v>6</v>
      </c>
      <c r="H25" s="505"/>
      <c r="I25" s="269" t="s">
        <v>348</v>
      </c>
      <c r="J25" s="270" t="s">
        <v>209</v>
      </c>
      <c r="K25" s="271">
        <v>1</v>
      </c>
      <c r="L25" s="272">
        <v>0</v>
      </c>
      <c r="M25" s="272">
        <v>0</v>
      </c>
      <c r="N25" s="254">
        <f t="shared" si="1"/>
        <v>1</v>
      </c>
      <c r="O25" s="505"/>
      <c r="P25" s="505"/>
      <c r="Q25" s="505"/>
      <c r="R25" s="505"/>
      <c r="S25" s="505"/>
      <c r="T25" s="505"/>
      <c r="U25" s="505"/>
      <c r="V25" s="505"/>
    </row>
    <row r="26" spans="1:22" x14ac:dyDescent="0.25">
      <c r="A26" s="505"/>
      <c r="B26" s="196" t="s">
        <v>157</v>
      </c>
      <c r="C26" s="123" t="s">
        <v>45</v>
      </c>
      <c r="D26" s="119">
        <v>1</v>
      </c>
      <c r="E26" s="120">
        <v>0</v>
      </c>
      <c r="F26" s="120">
        <v>1</v>
      </c>
      <c r="G26" s="197">
        <f t="shared" si="0"/>
        <v>2</v>
      </c>
      <c r="H26" s="505"/>
      <c r="I26" s="218" t="s">
        <v>202</v>
      </c>
      <c r="J26" s="180" t="s">
        <v>179</v>
      </c>
      <c r="K26" s="126">
        <v>1</v>
      </c>
      <c r="L26" s="133">
        <v>0</v>
      </c>
      <c r="M26" s="133">
        <v>0</v>
      </c>
      <c r="N26" s="197">
        <f t="shared" si="1"/>
        <v>1</v>
      </c>
      <c r="O26" s="505"/>
      <c r="P26" s="505"/>
      <c r="Q26" s="505"/>
      <c r="R26" s="505"/>
      <c r="S26" s="505"/>
      <c r="T26" s="505"/>
      <c r="U26" s="505"/>
      <c r="V26" s="505"/>
    </row>
    <row r="27" spans="1:22" ht="15.75" thickBot="1" x14ac:dyDescent="0.3">
      <c r="A27" s="505"/>
      <c r="B27" s="196" t="s">
        <v>163</v>
      </c>
      <c r="C27" s="123" t="s">
        <v>45</v>
      </c>
      <c r="D27" s="119">
        <v>1</v>
      </c>
      <c r="E27" s="120">
        <v>2</v>
      </c>
      <c r="F27" s="120">
        <v>4</v>
      </c>
      <c r="G27" s="197">
        <f t="shared" si="0"/>
        <v>7</v>
      </c>
      <c r="H27" s="505"/>
      <c r="I27" s="207" t="s">
        <v>341</v>
      </c>
      <c r="J27" s="208" t="s">
        <v>342</v>
      </c>
      <c r="K27" s="209">
        <v>1</v>
      </c>
      <c r="L27" s="210">
        <v>0</v>
      </c>
      <c r="M27" s="210">
        <v>0</v>
      </c>
      <c r="N27" s="195">
        <f t="shared" si="1"/>
        <v>1</v>
      </c>
      <c r="O27" s="505"/>
      <c r="P27" s="505"/>
      <c r="Q27" s="505"/>
      <c r="R27" s="505"/>
      <c r="S27" s="505"/>
      <c r="T27" s="505"/>
      <c r="U27" s="505"/>
      <c r="V27" s="505"/>
    </row>
    <row r="28" spans="1:22" x14ac:dyDescent="0.25">
      <c r="A28" s="505"/>
      <c r="B28" s="196" t="s">
        <v>208</v>
      </c>
      <c r="C28" s="125" t="s">
        <v>45</v>
      </c>
      <c r="D28" s="119">
        <v>1</v>
      </c>
      <c r="E28" s="120">
        <v>0</v>
      </c>
      <c r="F28" s="120">
        <v>0</v>
      </c>
      <c r="G28" s="197">
        <f t="shared" si="0"/>
        <v>1</v>
      </c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</row>
    <row r="29" spans="1:22" x14ac:dyDescent="0.25">
      <c r="A29" s="505"/>
      <c r="B29" s="250" t="s">
        <v>330</v>
      </c>
      <c r="C29" s="297" t="s">
        <v>331</v>
      </c>
      <c r="D29" s="252">
        <v>1</v>
      </c>
      <c r="E29" s="253">
        <v>0</v>
      </c>
      <c r="F29" s="253">
        <v>0</v>
      </c>
      <c r="G29" s="254">
        <f t="shared" si="0"/>
        <v>1</v>
      </c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</row>
    <row r="30" spans="1:22" x14ac:dyDescent="0.25">
      <c r="A30" s="505"/>
      <c r="B30" s="196" t="s">
        <v>122</v>
      </c>
      <c r="C30" s="123" t="s">
        <v>44</v>
      </c>
      <c r="D30" s="119">
        <v>1</v>
      </c>
      <c r="E30" s="120">
        <v>0</v>
      </c>
      <c r="F30" s="120">
        <v>1</v>
      </c>
      <c r="G30" s="197">
        <f t="shared" si="0"/>
        <v>2</v>
      </c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</row>
    <row r="31" spans="1:22" x14ac:dyDescent="0.25">
      <c r="A31" s="505"/>
      <c r="B31" s="196" t="s">
        <v>152</v>
      </c>
      <c r="C31" s="123" t="s">
        <v>43</v>
      </c>
      <c r="D31" s="119">
        <v>1</v>
      </c>
      <c r="E31" s="120">
        <v>1</v>
      </c>
      <c r="F31" s="120">
        <v>2</v>
      </c>
      <c r="G31" s="197">
        <f t="shared" si="0"/>
        <v>4</v>
      </c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</row>
    <row r="32" spans="1:22" x14ac:dyDescent="0.25">
      <c r="A32" s="505"/>
      <c r="B32" s="196" t="s">
        <v>150</v>
      </c>
      <c r="C32" s="123" t="s">
        <v>43</v>
      </c>
      <c r="D32" s="119">
        <v>1</v>
      </c>
      <c r="E32" s="120">
        <v>1</v>
      </c>
      <c r="F32" s="120">
        <v>4</v>
      </c>
      <c r="G32" s="197">
        <f t="shared" si="0"/>
        <v>6</v>
      </c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</row>
    <row r="33" spans="1:22" x14ac:dyDescent="0.25">
      <c r="A33" s="505"/>
      <c r="B33" s="196" t="s">
        <v>175</v>
      </c>
      <c r="C33" s="123" t="s">
        <v>43</v>
      </c>
      <c r="D33" s="119">
        <v>1</v>
      </c>
      <c r="E33" s="120">
        <v>1</v>
      </c>
      <c r="F33" s="120">
        <v>3</v>
      </c>
      <c r="G33" s="197">
        <f t="shared" si="0"/>
        <v>5</v>
      </c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</row>
    <row r="34" spans="1:22" x14ac:dyDescent="0.25">
      <c r="A34" s="505"/>
      <c r="B34" s="196" t="s">
        <v>121</v>
      </c>
      <c r="C34" s="123" t="s">
        <v>43</v>
      </c>
      <c r="D34" s="119">
        <v>1</v>
      </c>
      <c r="E34" s="120">
        <v>1</v>
      </c>
      <c r="F34" s="120">
        <v>2</v>
      </c>
      <c r="G34" s="197">
        <f t="shared" si="0"/>
        <v>4</v>
      </c>
      <c r="H34" s="505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</row>
    <row r="35" spans="1:22" x14ac:dyDescent="0.25">
      <c r="A35" s="505"/>
      <c r="B35" s="196" t="s">
        <v>266</v>
      </c>
      <c r="C35" s="123" t="s">
        <v>43</v>
      </c>
      <c r="D35" s="119">
        <v>1</v>
      </c>
      <c r="E35" s="120">
        <v>1</v>
      </c>
      <c r="F35" s="120">
        <v>2</v>
      </c>
      <c r="G35" s="197">
        <f t="shared" si="0"/>
        <v>4</v>
      </c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</row>
    <row r="36" spans="1:22" x14ac:dyDescent="0.25">
      <c r="A36" s="505"/>
      <c r="B36" s="196" t="s">
        <v>166</v>
      </c>
      <c r="C36" s="123" t="s">
        <v>43</v>
      </c>
      <c r="D36" s="119">
        <v>1</v>
      </c>
      <c r="E36" s="120">
        <v>1</v>
      </c>
      <c r="F36" s="120">
        <v>2</v>
      </c>
      <c r="G36" s="197">
        <f t="shared" si="0"/>
        <v>4</v>
      </c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</row>
    <row r="37" spans="1:22" x14ac:dyDescent="0.25">
      <c r="A37" s="505"/>
      <c r="B37" s="196" t="s">
        <v>265</v>
      </c>
      <c r="C37" s="123" t="s">
        <v>43</v>
      </c>
      <c r="D37" s="119">
        <v>1</v>
      </c>
      <c r="E37" s="120">
        <v>0</v>
      </c>
      <c r="F37" s="120">
        <v>2</v>
      </c>
      <c r="G37" s="197">
        <f t="shared" si="0"/>
        <v>3</v>
      </c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</row>
    <row r="38" spans="1:22" x14ac:dyDescent="0.25">
      <c r="A38" s="505"/>
      <c r="B38" s="196" t="s">
        <v>171</v>
      </c>
      <c r="C38" s="123" t="s">
        <v>43</v>
      </c>
      <c r="D38" s="119">
        <v>1</v>
      </c>
      <c r="E38" s="120">
        <v>0</v>
      </c>
      <c r="F38" s="120">
        <v>1</v>
      </c>
      <c r="G38" s="197">
        <f t="shared" si="0"/>
        <v>2</v>
      </c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</row>
    <row r="39" spans="1:22" x14ac:dyDescent="0.25">
      <c r="A39" s="505"/>
      <c r="B39" s="196" t="s">
        <v>172</v>
      </c>
      <c r="C39" s="123" t="s">
        <v>43</v>
      </c>
      <c r="D39" s="119">
        <v>1</v>
      </c>
      <c r="E39" s="120">
        <v>0</v>
      </c>
      <c r="F39" s="120">
        <v>1</v>
      </c>
      <c r="G39" s="197">
        <f t="shared" si="0"/>
        <v>2</v>
      </c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</row>
    <row r="40" spans="1:22" x14ac:dyDescent="0.25">
      <c r="A40" s="505"/>
      <c r="B40" s="196" t="s">
        <v>174</v>
      </c>
      <c r="C40" s="123" t="s">
        <v>43</v>
      </c>
      <c r="D40" s="119">
        <v>1</v>
      </c>
      <c r="E40" s="120">
        <v>0</v>
      </c>
      <c r="F40" s="120">
        <v>0</v>
      </c>
      <c r="G40" s="197">
        <f t="shared" si="0"/>
        <v>1</v>
      </c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</row>
    <row r="41" spans="1:22" x14ac:dyDescent="0.25">
      <c r="A41" s="505"/>
      <c r="B41" s="196" t="s">
        <v>158</v>
      </c>
      <c r="C41" s="125" t="s">
        <v>43</v>
      </c>
      <c r="D41" s="119">
        <v>1</v>
      </c>
      <c r="E41" s="120">
        <v>0</v>
      </c>
      <c r="F41" s="120">
        <v>0</v>
      </c>
      <c r="G41" s="197">
        <f t="shared" si="0"/>
        <v>1</v>
      </c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</row>
    <row r="42" spans="1:22" x14ac:dyDescent="0.25">
      <c r="A42" s="505"/>
      <c r="B42" s="250" t="s">
        <v>349</v>
      </c>
      <c r="C42" s="251" t="s">
        <v>209</v>
      </c>
      <c r="D42" s="252">
        <v>1</v>
      </c>
      <c r="E42" s="253">
        <v>1</v>
      </c>
      <c r="F42" s="253">
        <v>2</v>
      </c>
      <c r="G42" s="254">
        <f t="shared" si="0"/>
        <v>4</v>
      </c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</row>
    <row r="43" spans="1:22" x14ac:dyDescent="0.25">
      <c r="A43" s="505"/>
      <c r="B43" s="250" t="s">
        <v>350</v>
      </c>
      <c r="C43" s="251" t="s">
        <v>209</v>
      </c>
      <c r="D43" s="252">
        <v>1</v>
      </c>
      <c r="E43" s="253">
        <v>0</v>
      </c>
      <c r="F43" s="253">
        <v>2</v>
      </c>
      <c r="G43" s="254">
        <f t="shared" si="0"/>
        <v>3</v>
      </c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</row>
    <row r="44" spans="1:22" x14ac:dyDescent="0.25">
      <c r="A44" s="505"/>
      <c r="B44" s="196" t="s">
        <v>161</v>
      </c>
      <c r="C44" s="123" t="s">
        <v>66</v>
      </c>
      <c r="D44" s="119">
        <v>1</v>
      </c>
      <c r="E44" s="120">
        <v>2</v>
      </c>
      <c r="F44" s="120">
        <v>4</v>
      </c>
      <c r="G44" s="197">
        <f t="shared" si="0"/>
        <v>7</v>
      </c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ht="15.75" thickBot="1" x14ac:dyDescent="0.3">
      <c r="A45" s="505"/>
      <c r="B45" s="191" t="s">
        <v>153</v>
      </c>
      <c r="C45" s="192" t="s">
        <v>66</v>
      </c>
      <c r="D45" s="193">
        <v>1</v>
      </c>
      <c r="E45" s="194">
        <v>0</v>
      </c>
      <c r="F45" s="194">
        <v>1</v>
      </c>
      <c r="G45" s="195">
        <f t="shared" si="0"/>
        <v>2</v>
      </c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</row>
    <row r="46" spans="1:22" x14ac:dyDescent="0.25">
      <c r="A46" s="505"/>
      <c r="B46" s="186" t="s">
        <v>170</v>
      </c>
      <c r="C46" s="187" t="s">
        <v>43</v>
      </c>
      <c r="D46" s="188">
        <v>0</v>
      </c>
      <c r="E46" s="189">
        <v>0</v>
      </c>
      <c r="F46" s="189">
        <v>0</v>
      </c>
      <c r="G46" s="190">
        <f t="shared" si="0"/>
        <v>0</v>
      </c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</row>
    <row r="47" spans="1:22" ht="15.75" thickBot="1" x14ac:dyDescent="0.3">
      <c r="A47" s="505"/>
      <c r="B47" s="191" t="s">
        <v>165</v>
      </c>
      <c r="C47" s="192" t="s">
        <v>43</v>
      </c>
      <c r="D47" s="193">
        <v>0</v>
      </c>
      <c r="E47" s="194">
        <v>0</v>
      </c>
      <c r="F47" s="194">
        <v>0</v>
      </c>
      <c r="G47" s="195">
        <f t="shared" si="0"/>
        <v>0</v>
      </c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</row>
    <row r="48" spans="1:22" x14ac:dyDescent="0.25">
      <c r="A48" s="505"/>
      <c r="B48" s="505"/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</row>
  </sheetData>
  <sortState ref="B3:G48">
    <sortCondition descending="1" ref="D3:D48"/>
  </sortState>
  <conditionalFormatting sqref="B2:B8 B19:B24 B28:B47">
    <cfRule type="expression" dxfId="152" priority="22" stopIfTrue="1">
      <formula>(OR(N2="NL",N2="NLJ"))</formula>
    </cfRule>
    <cfRule type="expression" dxfId="151" priority="23" stopIfTrue="1">
      <formula>(OR(N2="RL",N2="RLJ"))</formula>
    </cfRule>
    <cfRule type="expression" dxfId="150" priority="24" stopIfTrue="1">
      <formula>(N2="MO")</formula>
    </cfRule>
  </conditionalFormatting>
  <conditionalFormatting sqref="B9:B18">
    <cfRule type="expression" dxfId="149" priority="19" stopIfTrue="1">
      <formula>(OR(N9="NL",N9="NLJ"))</formula>
    </cfRule>
    <cfRule type="expression" dxfId="148" priority="20" stopIfTrue="1">
      <formula>(OR(N9="RL",N9="RLJ"))</formula>
    </cfRule>
    <cfRule type="expression" dxfId="147" priority="21" stopIfTrue="1">
      <formula>(N9="MO")</formula>
    </cfRule>
  </conditionalFormatting>
  <conditionalFormatting sqref="I2:I25">
    <cfRule type="expression" dxfId="146" priority="16" stopIfTrue="1">
      <formula>(OR(Y2="NL",Y2="NLJ"))</formula>
    </cfRule>
    <cfRule type="expression" dxfId="145" priority="17" stopIfTrue="1">
      <formula>(OR(Y2="RL",Y2="RLJ"))</formula>
    </cfRule>
    <cfRule type="expression" dxfId="144" priority="18" stopIfTrue="1">
      <formula>(Y2="MO")</formula>
    </cfRule>
  </conditionalFormatting>
  <conditionalFormatting sqref="I20">
    <cfRule type="expression" dxfId="143" priority="13" stopIfTrue="1">
      <formula>(OR(X19="NL",X19="NLJ"))</formula>
    </cfRule>
    <cfRule type="expression" dxfId="142" priority="14" stopIfTrue="1">
      <formula>(OR(X19="RL",X19="RLJ"))</formula>
    </cfRule>
    <cfRule type="expression" dxfId="141" priority="15" stopIfTrue="1">
      <formula>(X19="MO")</formula>
    </cfRule>
  </conditionalFormatting>
  <conditionalFormatting sqref="I21">
    <cfRule type="expression" dxfId="140" priority="10" stopIfTrue="1">
      <formula>(OR(X20="NL",X20="NLJ"))</formula>
    </cfRule>
    <cfRule type="expression" dxfId="139" priority="11" stopIfTrue="1">
      <formula>(OR(X20="RL",X20="RLJ"))</formula>
    </cfRule>
    <cfRule type="expression" dxfId="138" priority="12" stopIfTrue="1">
      <formula>(X20="MO")</formula>
    </cfRule>
  </conditionalFormatting>
  <conditionalFormatting sqref="I21">
    <cfRule type="expression" dxfId="137" priority="7" stopIfTrue="1">
      <formula>(OR(X20="NL",X20="NLJ"))</formula>
    </cfRule>
    <cfRule type="expression" dxfId="136" priority="8" stopIfTrue="1">
      <formula>(OR(X20="RL",X20="RLJ"))</formula>
    </cfRule>
    <cfRule type="expression" dxfId="135" priority="9" stopIfTrue="1">
      <formula>(X20="MO")</formula>
    </cfRule>
  </conditionalFormatting>
  <conditionalFormatting sqref="I22">
    <cfRule type="expression" dxfId="134" priority="4" stopIfTrue="1">
      <formula>(OR(X21="NL",X21="NLJ"))</formula>
    </cfRule>
    <cfRule type="expression" dxfId="133" priority="5" stopIfTrue="1">
      <formula>(OR(X21="RL",X21="RLJ"))</formula>
    </cfRule>
    <cfRule type="expression" dxfId="132" priority="6" stopIfTrue="1">
      <formula>(X21="MO")</formula>
    </cfRule>
  </conditionalFormatting>
  <conditionalFormatting sqref="P2:P8">
    <cfRule type="expression" dxfId="131" priority="1" stopIfTrue="1">
      <formula>(OR(AG2="NL",AG2="NLJ"))</formula>
    </cfRule>
    <cfRule type="expression" dxfId="130" priority="2" stopIfTrue="1">
      <formula>(OR(AG2="RL",AG2="RLJ"))</formula>
    </cfRule>
    <cfRule type="expression" dxfId="129" priority="3" stopIfTrue="1">
      <formula>(AG2="MO")</formula>
    </cfRule>
  </conditionalFormatting>
  <conditionalFormatting sqref="B25:B26">
    <cfRule type="expression" dxfId="128" priority="136" stopIfTrue="1">
      <formula>(OR(N26="NL",N26="NLJ"))</formula>
    </cfRule>
    <cfRule type="expression" dxfId="127" priority="137" stopIfTrue="1">
      <formula>(OR(N26="RL",N26="RLJ"))</formula>
    </cfRule>
    <cfRule type="expression" dxfId="126" priority="138" stopIfTrue="1">
      <formula>(N26="MO")</formula>
    </cfRule>
  </conditionalFormatting>
  <conditionalFormatting sqref="B27">
    <cfRule type="expression" dxfId="125" priority="139" stopIfTrue="1">
      <formula>(OR(#REF!="NL",#REF!="NLJ"))</formula>
    </cfRule>
    <cfRule type="expression" dxfId="124" priority="140" stopIfTrue="1">
      <formula>(OR(#REF!="RL",#REF!="RLJ"))</formula>
    </cfRule>
    <cfRule type="expression" dxfId="123" priority="141" stopIfTrue="1">
      <formula>(#REF!="MO")</formula>
    </cfRule>
  </conditionalFormatting>
  <conditionalFormatting sqref="I26:I27">
    <cfRule type="expression" dxfId="122" priority="145" stopIfTrue="1">
      <formula>(OR(Y25="NL",Y25="NLJ"))</formula>
    </cfRule>
    <cfRule type="expression" dxfId="121" priority="146" stopIfTrue="1">
      <formula>(OR(Y25="RL",Y25="RLJ"))</formula>
    </cfRule>
    <cfRule type="expression" dxfId="120" priority="147" stopIfTrue="1">
      <formula>(Y25="MO")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S20" sqref="S20"/>
    </sheetView>
  </sheetViews>
  <sheetFormatPr baseColWidth="10" defaultRowHeight="15" x14ac:dyDescent="0.25"/>
  <cols>
    <col min="1" max="1" width="4.7109375" customWidth="1"/>
    <col min="2" max="2" width="18.140625" bestFit="1" customWidth="1"/>
    <col min="4" max="7" width="6.7109375" customWidth="1"/>
    <col min="8" max="8" width="4.7109375" customWidth="1"/>
    <col min="9" max="9" width="26.85546875" bestFit="1" customWidth="1"/>
    <col min="11" max="14" width="6.7109375" customWidth="1"/>
    <col min="15" max="15" width="4.7109375" customWidth="1"/>
    <col min="16" max="16" width="14.5703125" bestFit="1" customWidth="1"/>
    <col min="18" max="21" width="6.7109375" customWidth="1"/>
    <col min="22" max="22" width="4.7109375" customWidth="1"/>
  </cols>
  <sheetData>
    <row r="1" spans="1:22" ht="15.75" thickBot="1" x14ac:dyDescent="0.3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</row>
    <row r="2" spans="1:22" ht="15.75" thickBot="1" x14ac:dyDescent="0.3">
      <c r="A2" s="505"/>
      <c r="B2" s="181" t="s">
        <v>146</v>
      </c>
      <c r="C2" s="182" t="s">
        <v>43</v>
      </c>
      <c r="D2" s="183">
        <v>22</v>
      </c>
      <c r="E2" s="184">
        <v>6</v>
      </c>
      <c r="F2" s="184">
        <v>21</v>
      </c>
      <c r="G2" s="185">
        <f t="shared" ref="G2:G32" si="0">SUM(D2:F2)</f>
        <v>49</v>
      </c>
      <c r="H2" s="505"/>
      <c r="I2" s="199" t="s">
        <v>323</v>
      </c>
      <c r="J2" s="219" t="s">
        <v>61</v>
      </c>
      <c r="K2" s="201">
        <v>16</v>
      </c>
      <c r="L2" s="220">
        <v>5</v>
      </c>
      <c r="M2" s="220">
        <v>17</v>
      </c>
      <c r="N2" s="185">
        <f>K2+L2+M2</f>
        <v>38</v>
      </c>
      <c r="O2" s="505"/>
      <c r="P2" s="181" t="s">
        <v>173</v>
      </c>
      <c r="Q2" s="182" t="s">
        <v>64</v>
      </c>
      <c r="R2" s="183">
        <v>7</v>
      </c>
      <c r="S2" s="184">
        <v>4</v>
      </c>
      <c r="T2" s="184">
        <v>12</v>
      </c>
      <c r="U2" s="185">
        <f>SUM(R2:T2)</f>
        <v>23</v>
      </c>
      <c r="V2" s="505"/>
    </row>
    <row r="3" spans="1:22" ht="15.75" thickBot="1" x14ac:dyDescent="0.3">
      <c r="A3" s="505"/>
      <c r="B3" s="500" t="s">
        <v>144</v>
      </c>
      <c r="C3" s="182" t="s">
        <v>42</v>
      </c>
      <c r="D3" s="183">
        <v>16</v>
      </c>
      <c r="E3" s="184">
        <v>7</v>
      </c>
      <c r="F3" s="184">
        <v>22</v>
      </c>
      <c r="G3" s="185">
        <f t="shared" si="0"/>
        <v>45</v>
      </c>
      <c r="H3" s="505"/>
      <c r="I3" s="199" t="s">
        <v>188</v>
      </c>
      <c r="J3" s="219" t="s">
        <v>62</v>
      </c>
      <c r="K3" s="201">
        <v>11</v>
      </c>
      <c r="L3" s="220">
        <v>3</v>
      </c>
      <c r="M3" s="220">
        <v>12</v>
      </c>
      <c r="N3" s="185">
        <f>K3+L3+M3</f>
        <v>26</v>
      </c>
      <c r="O3" s="505"/>
      <c r="P3" s="264" t="s">
        <v>322</v>
      </c>
      <c r="Q3" s="265" t="s">
        <v>332</v>
      </c>
      <c r="R3" s="266">
        <v>4</v>
      </c>
      <c r="S3" s="267">
        <v>2</v>
      </c>
      <c r="T3" s="267">
        <v>6</v>
      </c>
      <c r="U3" s="268">
        <f>SUM(R3:T3)</f>
        <v>12</v>
      </c>
      <c r="V3" s="505"/>
    </row>
    <row r="4" spans="1:22" x14ac:dyDescent="0.25">
      <c r="A4" s="505"/>
      <c r="B4" s="497" t="s">
        <v>142</v>
      </c>
      <c r="C4" s="187" t="s">
        <v>30</v>
      </c>
      <c r="D4" s="188">
        <v>11</v>
      </c>
      <c r="E4" s="189">
        <v>6</v>
      </c>
      <c r="F4" s="189">
        <v>18</v>
      </c>
      <c r="G4" s="190">
        <f t="shared" si="0"/>
        <v>35</v>
      </c>
      <c r="H4" s="505"/>
      <c r="I4" s="203" t="s">
        <v>181</v>
      </c>
      <c r="J4" s="204" t="s">
        <v>63</v>
      </c>
      <c r="K4" s="205">
        <v>7</v>
      </c>
      <c r="L4" s="206">
        <v>3</v>
      </c>
      <c r="M4" s="206">
        <v>12</v>
      </c>
      <c r="N4" s="190">
        <f>K4+L4+M4</f>
        <v>22</v>
      </c>
      <c r="O4" s="505"/>
      <c r="P4" s="186" t="s">
        <v>205</v>
      </c>
      <c r="Q4" s="187" t="s">
        <v>179</v>
      </c>
      <c r="R4" s="188">
        <v>2</v>
      </c>
      <c r="S4" s="189">
        <v>0</v>
      </c>
      <c r="T4" s="189">
        <v>1</v>
      </c>
      <c r="U4" s="190">
        <f>SUM(R4:T4)</f>
        <v>3</v>
      </c>
      <c r="V4" s="505"/>
    </row>
    <row r="5" spans="1:22" ht="15.75" thickBot="1" x14ac:dyDescent="0.3">
      <c r="A5" s="505"/>
      <c r="B5" s="499" t="s">
        <v>156</v>
      </c>
      <c r="C5" s="192" t="s">
        <v>42</v>
      </c>
      <c r="D5" s="193">
        <v>11</v>
      </c>
      <c r="E5" s="194">
        <v>4</v>
      </c>
      <c r="F5" s="194">
        <v>11</v>
      </c>
      <c r="G5" s="195">
        <f t="shared" si="0"/>
        <v>26</v>
      </c>
      <c r="H5" s="505"/>
      <c r="I5" s="260" t="s">
        <v>343</v>
      </c>
      <c r="J5" s="261" t="s">
        <v>344</v>
      </c>
      <c r="K5" s="262">
        <v>7</v>
      </c>
      <c r="L5" s="263">
        <v>3</v>
      </c>
      <c r="M5" s="263">
        <v>10</v>
      </c>
      <c r="N5" s="259">
        <f t="shared" ref="N5:N17" si="1">K5+L5+M5</f>
        <v>20</v>
      </c>
      <c r="O5" s="505"/>
      <c r="P5" s="191" t="s">
        <v>321</v>
      </c>
      <c r="Q5" s="192" t="s">
        <v>179</v>
      </c>
      <c r="R5" s="193">
        <v>2</v>
      </c>
      <c r="S5" s="194">
        <v>0</v>
      </c>
      <c r="T5" s="194">
        <v>6</v>
      </c>
      <c r="U5" s="195">
        <f>SUM(R5:T5)</f>
        <v>8</v>
      </c>
      <c r="V5" s="505"/>
    </row>
    <row r="6" spans="1:22" ht="15.75" thickBot="1" x14ac:dyDescent="0.3">
      <c r="A6" s="505"/>
      <c r="B6" s="497" t="s">
        <v>147</v>
      </c>
      <c r="C6" s="187" t="s">
        <v>42</v>
      </c>
      <c r="D6" s="188">
        <v>7</v>
      </c>
      <c r="E6" s="189">
        <v>4</v>
      </c>
      <c r="F6" s="189">
        <v>9</v>
      </c>
      <c r="G6" s="190">
        <f t="shared" si="0"/>
        <v>20</v>
      </c>
      <c r="H6" s="505"/>
      <c r="I6" s="203" t="s">
        <v>192</v>
      </c>
      <c r="J6" s="214" t="s">
        <v>64</v>
      </c>
      <c r="K6" s="205">
        <v>4</v>
      </c>
      <c r="L6" s="215">
        <v>1</v>
      </c>
      <c r="M6" s="215">
        <v>4</v>
      </c>
      <c r="N6" s="190">
        <f t="shared" si="1"/>
        <v>9</v>
      </c>
      <c r="O6" s="505"/>
      <c r="P6" s="181" t="s">
        <v>206</v>
      </c>
      <c r="Q6" s="182" t="s">
        <v>70</v>
      </c>
      <c r="R6" s="183">
        <v>1</v>
      </c>
      <c r="S6" s="184">
        <v>0</v>
      </c>
      <c r="T6" s="184">
        <v>0</v>
      </c>
      <c r="U6" s="185">
        <f>SUM(R6:T6)</f>
        <v>1</v>
      </c>
      <c r="V6" s="505"/>
    </row>
    <row r="7" spans="1:22" x14ac:dyDescent="0.25">
      <c r="A7" s="505"/>
      <c r="B7" s="498" t="s">
        <v>178</v>
      </c>
      <c r="C7" s="123" t="s">
        <v>43</v>
      </c>
      <c r="D7" s="119">
        <v>7</v>
      </c>
      <c r="E7" s="120">
        <v>4</v>
      </c>
      <c r="F7" s="120">
        <v>9</v>
      </c>
      <c r="G7" s="197">
        <f t="shared" si="0"/>
        <v>20</v>
      </c>
      <c r="H7" s="505"/>
      <c r="I7" s="211" t="s">
        <v>200</v>
      </c>
      <c r="J7" s="130" t="s">
        <v>64</v>
      </c>
      <c r="K7" s="122">
        <v>4</v>
      </c>
      <c r="L7" s="124">
        <v>1</v>
      </c>
      <c r="M7" s="124">
        <v>5</v>
      </c>
      <c r="N7" s="197">
        <f t="shared" si="1"/>
        <v>10</v>
      </c>
      <c r="O7" s="505"/>
      <c r="P7" s="505"/>
      <c r="Q7" s="505"/>
      <c r="R7" s="505"/>
      <c r="S7" s="505"/>
      <c r="T7" s="505"/>
      <c r="U7" s="505"/>
      <c r="V7" s="505"/>
    </row>
    <row r="8" spans="1:22" x14ac:dyDescent="0.25">
      <c r="A8" s="505"/>
      <c r="B8" s="196" t="s">
        <v>160</v>
      </c>
      <c r="C8" s="123" t="s">
        <v>66</v>
      </c>
      <c r="D8" s="119">
        <v>7</v>
      </c>
      <c r="E8" s="120">
        <v>3</v>
      </c>
      <c r="F8" s="120">
        <v>8</v>
      </c>
      <c r="G8" s="197">
        <f t="shared" si="0"/>
        <v>18</v>
      </c>
      <c r="H8" s="505"/>
      <c r="I8" s="211" t="s">
        <v>185</v>
      </c>
      <c r="J8" s="129" t="s">
        <v>65</v>
      </c>
      <c r="K8" s="122">
        <v>4</v>
      </c>
      <c r="L8" s="131">
        <v>1</v>
      </c>
      <c r="M8" s="131">
        <v>3</v>
      </c>
      <c r="N8" s="197">
        <f t="shared" si="1"/>
        <v>8</v>
      </c>
      <c r="O8" s="505"/>
      <c r="P8" s="505"/>
      <c r="Q8" s="505"/>
      <c r="R8" s="505"/>
      <c r="S8" s="505"/>
      <c r="T8" s="505"/>
      <c r="U8" s="505"/>
      <c r="V8" s="505"/>
    </row>
    <row r="9" spans="1:22" ht="15.75" thickBot="1" x14ac:dyDescent="0.3">
      <c r="A9" s="505"/>
      <c r="B9" s="499" t="s">
        <v>149</v>
      </c>
      <c r="C9" s="192" t="s">
        <v>66</v>
      </c>
      <c r="D9" s="193">
        <v>7</v>
      </c>
      <c r="E9" s="194">
        <v>4</v>
      </c>
      <c r="F9" s="194">
        <v>10</v>
      </c>
      <c r="G9" s="195">
        <f t="shared" si="0"/>
        <v>21</v>
      </c>
      <c r="H9" s="505"/>
      <c r="I9" s="260" t="s">
        <v>345</v>
      </c>
      <c r="J9" s="261" t="s">
        <v>344</v>
      </c>
      <c r="K9" s="262">
        <v>4</v>
      </c>
      <c r="L9" s="263">
        <v>1</v>
      </c>
      <c r="M9" s="263">
        <v>4</v>
      </c>
      <c r="N9" s="259">
        <f t="shared" si="1"/>
        <v>9</v>
      </c>
      <c r="O9" s="505"/>
      <c r="P9" s="505"/>
      <c r="Q9" s="505"/>
      <c r="R9" s="505"/>
      <c r="S9" s="505"/>
      <c r="T9" s="505"/>
      <c r="U9" s="505"/>
      <c r="V9" s="505"/>
    </row>
    <row r="10" spans="1:22" x14ac:dyDescent="0.25">
      <c r="A10" s="505"/>
      <c r="B10" s="186" t="s">
        <v>155</v>
      </c>
      <c r="C10" s="187" t="s">
        <v>30</v>
      </c>
      <c r="D10" s="188">
        <v>4</v>
      </c>
      <c r="E10" s="189">
        <v>3</v>
      </c>
      <c r="F10" s="189">
        <v>9</v>
      </c>
      <c r="G10" s="190">
        <f t="shared" si="0"/>
        <v>16</v>
      </c>
      <c r="H10" s="505"/>
      <c r="I10" s="203" t="s">
        <v>183</v>
      </c>
      <c r="J10" s="204" t="s">
        <v>179</v>
      </c>
      <c r="K10" s="205">
        <v>2</v>
      </c>
      <c r="L10" s="206">
        <v>0</v>
      </c>
      <c r="M10" s="206">
        <v>2</v>
      </c>
      <c r="N10" s="190">
        <f t="shared" si="1"/>
        <v>4</v>
      </c>
      <c r="O10" s="505"/>
      <c r="P10" s="505"/>
      <c r="Q10" s="505"/>
      <c r="R10" s="505"/>
      <c r="S10" s="505"/>
      <c r="T10" s="505"/>
      <c r="U10" s="505"/>
      <c r="V10" s="505"/>
    </row>
    <row r="11" spans="1:22" x14ac:dyDescent="0.25">
      <c r="A11" s="505"/>
      <c r="B11" s="196" t="s">
        <v>124</v>
      </c>
      <c r="C11" s="123" t="s">
        <v>30</v>
      </c>
      <c r="D11" s="119">
        <v>4</v>
      </c>
      <c r="E11" s="120">
        <v>3</v>
      </c>
      <c r="F11" s="120">
        <v>7</v>
      </c>
      <c r="G11" s="197">
        <f t="shared" si="0"/>
        <v>14</v>
      </c>
      <c r="H11" s="505"/>
      <c r="I11" s="211" t="s">
        <v>184</v>
      </c>
      <c r="J11" s="130" t="s">
        <v>180</v>
      </c>
      <c r="K11" s="122">
        <v>2</v>
      </c>
      <c r="L11" s="124">
        <v>0</v>
      </c>
      <c r="M11" s="124">
        <v>1</v>
      </c>
      <c r="N11" s="197">
        <f t="shared" si="1"/>
        <v>3</v>
      </c>
      <c r="O11" s="505"/>
      <c r="P11" s="505"/>
      <c r="Q11" s="505"/>
      <c r="R11" s="505"/>
      <c r="S11" s="505"/>
      <c r="T11" s="505"/>
      <c r="U11" s="505"/>
      <c r="V11" s="505"/>
    </row>
    <row r="12" spans="1:22" x14ac:dyDescent="0.25">
      <c r="A12" s="505"/>
      <c r="B12" s="196" t="s">
        <v>320</v>
      </c>
      <c r="C12" s="125" t="s">
        <v>30</v>
      </c>
      <c r="D12" s="119">
        <v>4</v>
      </c>
      <c r="E12" s="120">
        <v>2</v>
      </c>
      <c r="F12" s="120">
        <v>5</v>
      </c>
      <c r="G12" s="197">
        <f t="shared" si="0"/>
        <v>11</v>
      </c>
      <c r="H12" s="505"/>
      <c r="I12" s="211" t="s">
        <v>324</v>
      </c>
      <c r="J12" s="130" t="s">
        <v>70</v>
      </c>
      <c r="K12" s="122">
        <v>2</v>
      </c>
      <c r="L12" s="124">
        <v>0</v>
      </c>
      <c r="M12" s="124">
        <v>1</v>
      </c>
      <c r="N12" s="197">
        <f t="shared" si="1"/>
        <v>3</v>
      </c>
      <c r="O12" s="505"/>
      <c r="P12" s="505"/>
      <c r="Q12" s="505"/>
      <c r="R12" s="505"/>
      <c r="S12" s="505"/>
      <c r="T12" s="505"/>
      <c r="U12" s="505"/>
      <c r="V12" s="505"/>
    </row>
    <row r="13" spans="1:22" x14ac:dyDescent="0.25">
      <c r="A13" s="505"/>
      <c r="B13" s="196" t="s">
        <v>152</v>
      </c>
      <c r="C13" s="123" t="s">
        <v>43</v>
      </c>
      <c r="D13" s="119">
        <v>4</v>
      </c>
      <c r="E13" s="120">
        <v>3</v>
      </c>
      <c r="F13" s="120">
        <v>7</v>
      </c>
      <c r="G13" s="197">
        <f t="shared" si="0"/>
        <v>14</v>
      </c>
      <c r="H13" s="505"/>
      <c r="I13" s="211" t="s">
        <v>325</v>
      </c>
      <c r="J13" s="130" t="s">
        <v>63</v>
      </c>
      <c r="K13" s="122">
        <v>2</v>
      </c>
      <c r="L13" s="124">
        <v>0</v>
      </c>
      <c r="M13" s="124">
        <v>0</v>
      </c>
      <c r="N13" s="197">
        <f t="shared" si="1"/>
        <v>2</v>
      </c>
      <c r="O13" s="505"/>
      <c r="P13" s="505"/>
      <c r="Q13" s="505"/>
      <c r="R13" s="505"/>
      <c r="S13" s="505"/>
      <c r="T13" s="505"/>
      <c r="U13" s="505"/>
      <c r="V13" s="505"/>
    </row>
    <row r="14" spans="1:22" x14ac:dyDescent="0.25">
      <c r="A14" s="505"/>
      <c r="B14" s="196" t="s">
        <v>150</v>
      </c>
      <c r="C14" s="123" t="s">
        <v>43</v>
      </c>
      <c r="D14" s="119">
        <v>4</v>
      </c>
      <c r="E14" s="120">
        <v>2</v>
      </c>
      <c r="F14" s="120">
        <v>6</v>
      </c>
      <c r="G14" s="197">
        <f t="shared" si="0"/>
        <v>12</v>
      </c>
      <c r="H14" s="505"/>
      <c r="I14" s="211" t="s">
        <v>326</v>
      </c>
      <c r="J14" s="130" t="s">
        <v>63</v>
      </c>
      <c r="K14" s="122">
        <v>2</v>
      </c>
      <c r="L14" s="124">
        <v>0</v>
      </c>
      <c r="M14" s="124">
        <v>0</v>
      </c>
      <c r="N14" s="197">
        <f t="shared" si="1"/>
        <v>2</v>
      </c>
      <c r="O14" s="505"/>
      <c r="P14" s="505"/>
      <c r="Q14" s="505"/>
      <c r="R14" s="505"/>
      <c r="S14" s="505"/>
      <c r="T14" s="505"/>
      <c r="U14" s="505"/>
      <c r="V14" s="505"/>
    </row>
    <row r="15" spans="1:22" x14ac:dyDescent="0.25">
      <c r="A15" s="505"/>
      <c r="B15" s="496" t="s">
        <v>329</v>
      </c>
      <c r="C15" s="297" t="s">
        <v>332</v>
      </c>
      <c r="D15" s="252">
        <v>4</v>
      </c>
      <c r="E15" s="253">
        <v>4</v>
      </c>
      <c r="F15" s="253">
        <v>8</v>
      </c>
      <c r="G15" s="254">
        <f t="shared" si="0"/>
        <v>16</v>
      </c>
      <c r="H15" s="505"/>
      <c r="I15" s="211" t="s">
        <v>327</v>
      </c>
      <c r="J15" s="130" t="s">
        <v>62</v>
      </c>
      <c r="K15" s="122">
        <v>2</v>
      </c>
      <c r="L15" s="124">
        <v>0</v>
      </c>
      <c r="M15" s="124">
        <v>0</v>
      </c>
      <c r="N15" s="197">
        <f t="shared" si="1"/>
        <v>2</v>
      </c>
      <c r="O15" s="505"/>
      <c r="P15" s="505"/>
      <c r="Q15" s="505"/>
      <c r="R15" s="505"/>
      <c r="S15" s="505"/>
      <c r="T15" s="505"/>
      <c r="U15" s="505"/>
      <c r="V15" s="505"/>
    </row>
    <row r="16" spans="1:22" x14ac:dyDescent="0.25">
      <c r="A16" s="505"/>
      <c r="B16" s="496" t="s">
        <v>336</v>
      </c>
      <c r="C16" s="251" t="s">
        <v>209</v>
      </c>
      <c r="D16" s="252">
        <v>4</v>
      </c>
      <c r="E16" s="253">
        <v>3</v>
      </c>
      <c r="F16" s="253">
        <v>6</v>
      </c>
      <c r="G16" s="254">
        <f t="shared" si="0"/>
        <v>13</v>
      </c>
      <c r="H16" s="505"/>
      <c r="I16" s="211" t="s">
        <v>328</v>
      </c>
      <c r="J16" s="130" t="s">
        <v>64</v>
      </c>
      <c r="K16" s="126">
        <v>2</v>
      </c>
      <c r="L16" s="133">
        <v>0</v>
      </c>
      <c r="M16" s="133">
        <v>0</v>
      </c>
      <c r="N16" s="197">
        <f t="shared" si="1"/>
        <v>2</v>
      </c>
      <c r="O16" s="505"/>
      <c r="P16" s="505"/>
      <c r="Q16" s="505"/>
      <c r="R16" s="505"/>
      <c r="S16" s="505"/>
      <c r="T16" s="505"/>
      <c r="U16" s="505"/>
      <c r="V16" s="505"/>
    </row>
    <row r="17" spans="1:22" ht="15.75" thickBot="1" x14ac:dyDescent="0.3">
      <c r="A17" s="505"/>
      <c r="B17" s="255" t="s">
        <v>335</v>
      </c>
      <c r="C17" s="256" t="s">
        <v>209</v>
      </c>
      <c r="D17" s="257">
        <v>4</v>
      </c>
      <c r="E17" s="258">
        <v>2</v>
      </c>
      <c r="F17" s="258">
        <v>5</v>
      </c>
      <c r="G17" s="259">
        <f t="shared" si="0"/>
        <v>11</v>
      </c>
      <c r="H17" s="505"/>
      <c r="I17" s="260" t="s">
        <v>346</v>
      </c>
      <c r="J17" s="261" t="s">
        <v>340</v>
      </c>
      <c r="K17" s="262">
        <v>2</v>
      </c>
      <c r="L17" s="263">
        <v>0</v>
      </c>
      <c r="M17" s="263">
        <v>0</v>
      </c>
      <c r="N17" s="259">
        <f t="shared" si="1"/>
        <v>2</v>
      </c>
      <c r="O17" s="505"/>
      <c r="P17" s="505"/>
      <c r="Q17" s="505"/>
      <c r="R17" s="505"/>
      <c r="S17" s="505"/>
      <c r="T17" s="505"/>
      <c r="U17" s="505"/>
      <c r="V17" s="505"/>
    </row>
    <row r="18" spans="1:22" x14ac:dyDescent="0.25">
      <c r="A18" s="505"/>
      <c r="B18" s="186" t="s">
        <v>162</v>
      </c>
      <c r="C18" s="187" t="s">
        <v>44</v>
      </c>
      <c r="D18" s="188">
        <v>2</v>
      </c>
      <c r="E18" s="189">
        <v>2</v>
      </c>
      <c r="F18" s="189">
        <v>4</v>
      </c>
      <c r="G18" s="190">
        <f t="shared" si="0"/>
        <v>8</v>
      </c>
      <c r="H18" s="505"/>
      <c r="I18" s="203" t="s">
        <v>191</v>
      </c>
      <c r="J18" s="214" t="s">
        <v>61</v>
      </c>
      <c r="K18" s="216">
        <v>1</v>
      </c>
      <c r="L18" s="221">
        <v>0</v>
      </c>
      <c r="M18" s="221">
        <v>0</v>
      </c>
      <c r="N18" s="190">
        <f>K18+L18+M18</f>
        <v>1</v>
      </c>
      <c r="O18" s="505"/>
      <c r="P18" s="505"/>
      <c r="Q18" s="505"/>
      <c r="R18" s="505"/>
      <c r="S18" s="505"/>
      <c r="T18" s="505"/>
      <c r="U18" s="505"/>
      <c r="V18" s="505"/>
    </row>
    <row r="19" spans="1:22" x14ac:dyDescent="0.25">
      <c r="A19" s="505"/>
      <c r="B19" s="196" t="s">
        <v>164</v>
      </c>
      <c r="C19" s="123" t="s">
        <v>44</v>
      </c>
      <c r="D19" s="119">
        <v>2</v>
      </c>
      <c r="E19" s="120">
        <v>1</v>
      </c>
      <c r="F19" s="120">
        <v>4</v>
      </c>
      <c r="G19" s="197">
        <f t="shared" si="0"/>
        <v>7</v>
      </c>
      <c r="H19" s="505"/>
      <c r="I19" s="211" t="s">
        <v>186</v>
      </c>
      <c r="J19" s="129" t="s">
        <v>179</v>
      </c>
      <c r="K19" s="126">
        <v>1</v>
      </c>
      <c r="L19" s="132">
        <v>0</v>
      </c>
      <c r="M19" s="132">
        <v>1</v>
      </c>
      <c r="N19" s="197">
        <f>K19+L19+M19</f>
        <v>2</v>
      </c>
      <c r="O19" s="505"/>
      <c r="P19" s="505"/>
      <c r="Q19" s="505"/>
      <c r="R19" s="505"/>
      <c r="S19" s="505"/>
      <c r="T19" s="505"/>
      <c r="U19" s="505"/>
      <c r="V19" s="505"/>
    </row>
    <row r="20" spans="1:22" ht="15.75" thickBot="1" x14ac:dyDescent="0.3">
      <c r="A20" s="505"/>
      <c r="B20" s="196" t="s">
        <v>157</v>
      </c>
      <c r="C20" s="123" t="s">
        <v>45</v>
      </c>
      <c r="D20" s="119">
        <v>2</v>
      </c>
      <c r="E20" s="120">
        <v>2</v>
      </c>
      <c r="F20" s="120">
        <v>4</v>
      </c>
      <c r="G20" s="197">
        <f t="shared" si="0"/>
        <v>8</v>
      </c>
      <c r="H20" s="505"/>
      <c r="I20" s="260" t="s">
        <v>347</v>
      </c>
      <c r="J20" s="400" t="s">
        <v>209</v>
      </c>
      <c r="K20" s="262">
        <v>1</v>
      </c>
      <c r="L20" s="401">
        <v>0</v>
      </c>
      <c r="M20" s="401">
        <v>1</v>
      </c>
      <c r="N20" s="259">
        <f>K20+L20+M20</f>
        <v>2</v>
      </c>
      <c r="O20" s="505"/>
      <c r="P20" s="505"/>
      <c r="Q20" s="505"/>
      <c r="R20" s="505"/>
      <c r="S20" s="505"/>
      <c r="T20" s="505"/>
      <c r="U20" s="505"/>
      <c r="V20" s="505"/>
    </row>
    <row r="21" spans="1:22" x14ac:dyDescent="0.25">
      <c r="A21" s="505"/>
      <c r="B21" s="196" t="s">
        <v>154</v>
      </c>
      <c r="C21" s="123" t="s">
        <v>83</v>
      </c>
      <c r="D21" s="119">
        <v>2</v>
      </c>
      <c r="E21" s="120">
        <v>1</v>
      </c>
      <c r="F21" s="120">
        <v>4</v>
      </c>
      <c r="G21" s="197">
        <f t="shared" si="0"/>
        <v>7</v>
      </c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</row>
    <row r="22" spans="1:22" x14ac:dyDescent="0.25">
      <c r="A22" s="505"/>
      <c r="B22" s="196" t="s">
        <v>125</v>
      </c>
      <c r="C22" s="123" t="s">
        <v>44</v>
      </c>
      <c r="D22" s="119">
        <v>2</v>
      </c>
      <c r="E22" s="120">
        <v>1</v>
      </c>
      <c r="F22" s="120">
        <v>3</v>
      </c>
      <c r="G22" s="197">
        <f t="shared" si="0"/>
        <v>6</v>
      </c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</row>
    <row r="23" spans="1:22" x14ac:dyDescent="0.25">
      <c r="A23" s="505"/>
      <c r="B23" s="196" t="s">
        <v>122</v>
      </c>
      <c r="C23" s="123" t="s">
        <v>44</v>
      </c>
      <c r="D23" s="119">
        <v>2</v>
      </c>
      <c r="E23" s="120">
        <v>1</v>
      </c>
      <c r="F23" s="120">
        <v>3</v>
      </c>
      <c r="G23" s="197">
        <f t="shared" si="0"/>
        <v>6</v>
      </c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</row>
    <row r="24" spans="1:22" ht="15.75" thickBot="1" x14ac:dyDescent="0.3">
      <c r="A24" s="505"/>
      <c r="B24" s="191" t="s">
        <v>319</v>
      </c>
      <c r="C24" s="198" t="s">
        <v>44</v>
      </c>
      <c r="D24" s="193">
        <v>2</v>
      </c>
      <c r="E24" s="194">
        <v>2</v>
      </c>
      <c r="F24" s="194">
        <v>5</v>
      </c>
      <c r="G24" s="195">
        <f t="shared" si="0"/>
        <v>9</v>
      </c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</row>
    <row r="25" spans="1:22" x14ac:dyDescent="0.25">
      <c r="A25" s="505"/>
      <c r="B25" s="186" t="s">
        <v>163</v>
      </c>
      <c r="C25" s="187" t="s">
        <v>45</v>
      </c>
      <c r="D25" s="188">
        <v>1</v>
      </c>
      <c r="E25" s="189">
        <v>0</v>
      </c>
      <c r="F25" s="189">
        <v>1</v>
      </c>
      <c r="G25" s="190">
        <f t="shared" si="0"/>
        <v>2</v>
      </c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</row>
    <row r="26" spans="1:22" x14ac:dyDescent="0.25">
      <c r="A26" s="505"/>
      <c r="B26" s="250" t="s">
        <v>337</v>
      </c>
      <c r="C26" s="251" t="s">
        <v>209</v>
      </c>
      <c r="D26" s="252">
        <v>1</v>
      </c>
      <c r="E26" s="253">
        <v>1</v>
      </c>
      <c r="F26" s="253">
        <v>2</v>
      </c>
      <c r="G26" s="254">
        <f t="shared" si="0"/>
        <v>4</v>
      </c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</row>
    <row r="27" spans="1:22" x14ac:dyDescent="0.25">
      <c r="A27" s="505"/>
      <c r="B27" s="250" t="s">
        <v>333</v>
      </c>
      <c r="C27" s="251" t="s">
        <v>209</v>
      </c>
      <c r="D27" s="252">
        <v>1</v>
      </c>
      <c r="E27" s="253">
        <v>0</v>
      </c>
      <c r="F27" s="253">
        <v>0</v>
      </c>
      <c r="G27" s="254">
        <f t="shared" si="0"/>
        <v>1</v>
      </c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</row>
    <row r="28" spans="1:22" x14ac:dyDescent="0.25">
      <c r="A28" s="505"/>
      <c r="B28" s="196" t="s">
        <v>170</v>
      </c>
      <c r="C28" s="123" t="s">
        <v>43</v>
      </c>
      <c r="D28" s="119">
        <v>1</v>
      </c>
      <c r="E28" s="120">
        <v>1</v>
      </c>
      <c r="F28" s="120">
        <v>2</v>
      </c>
      <c r="G28" s="197">
        <f t="shared" si="0"/>
        <v>4</v>
      </c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</row>
    <row r="29" spans="1:22" x14ac:dyDescent="0.25">
      <c r="A29" s="505"/>
      <c r="B29" s="250" t="s">
        <v>334</v>
      </c>
      <c r="C29" s="251" t="s">
        <v>209</v>
      </c>
      <c r="D29" s="252">
        <v>1</v>
      </c>
      <c r="E29" s="253">
        <v>1</v>
      </c>
      <c r="F29" s="253">
        <v>2</v>
      </c>
      <c r="G29" s="254">
        <f t="shared" si="0"/>
        <v>4</v>
      </c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</row>
    <row r="30" spans="1:22" x14ac:dyDescent="0.25">
      <c r="A30" s="505"/>
      <c r="B30" s="196" t="s">
        <v>161</v>
      </c>
      <c r="C30" s="123" t="s">
        <v>66</v>
      </c>
      <c r="D30" s="119">
        <v>1</v>
      </c>
      <c r="E30" s="120">
        <v>0</v>
      </c>
      <c r="F30" s="120">
        <v>1</v>
      </c>
      <c r="G30" s="197">
        <f t="shared" si="0"/>
        <v>2</v>
      </c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</row>
    <row r="31" spans="1:22" s="1" customFormat="1" x14ac:dyDescent="0.25">
      <c r="A31" s="505"/>
      <c r="B31" s="298" t="s">
        <v>352</v>
      </c>
      <c r="C31" s="299" t="s">
        <v>42</v>
      </c>
      <c r="D31" s="277">
        <v>1</v>
      </c>
      <c r="E31" s="278">
        <v>1</v>
      </c>
      <c r="F31" s="278">
        <v>3</v>
      </c>
      <c r="G31" s="300">
        <f t="shared" si="0"/>
        <v>5</v>
      </c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</row>
    <row r="32" spans="1:22" ht="15.75" thickBot="1" x14ac:dyDescent="0.3">
      <c r="A32" s="505"/>
      <c r="B32" s="191" t="s">
        <v>153</v>
      </c>
      <c r="C32" s="192" t="s">
        <v>66</v>
      </c>
      <c r="D32" s="193">
        <v>1</v>
      </c>
      <c r="E32" s="194">
        <v>1</v>
      </c>
      <c r="F32" s="194">
        <v>4</v>
      </c>
      <c r="G32" s="195">
        <f t="shared" si="0"/>
        <v>6</v>
      </c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</row>
    <row r="33" spans="1:22" x14ac:dyDescent="0.25">
      <c r="A33" s="505"/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</row>
  </sheetData>
  <sortState ref="B3:G33">
    <sortCondition descending="1" ref="D3:D33"/>
  </sortState>
  <conditionalFormatting sqref="B2:B32 I2:I5 I9 I17">
    <cfRule type="expression" dxfId="119" priority="100" stopIfTrue="1">
      <formula>(OR(#REF!="NL",#REF!="NLJ"))</formula>
    </cfRule>
    <cfRule type="expression" dxfId="118" priority="101" stopIfTrue="1">
      <formula>(OR(#REF!="RL",#REF!="RLJ"))</formula>
    </cfRule>
    <cfRule type="expression" dxfId="117" priority="102" stopIfTrue="1">
      <formula>(#REF!="MO")</formula>
    </cfRule>
  </conditionalFormatting>
  <conditionalFormatting sqref="P2:P6">
    <cfRule type="expression" dxfId="116" priority="1" stopIfTrue="1">
      <formula>(OR(AC2="NL",AC2="NLJ"))</formula>
    </cfRule>
    <cfRule type="expression" dxfId="115" priority="2" stopIfTrue="1">
      <formula>(OR(AC2="RL",AC2="RLJ"))</formula>
    </cfRule>
    <cfRule type="expression" dxfId="114" priority="3" stopIfTrue="1">
      <formula>(AC2="MO")</formula>
    </cfRule>
  </conditionalFormatting>
  <conditionalFormatting sqref="I6:I8">
    <cfRule type="expression" dxfId="113" priority="124" stopIfTrue="1">
      <formula>(OR(#REF!="NL",#REF!="NLJ"))</formula>
    </cfRule>
    <cfRule type="expression" dxfId="112" priority="125" stopIfTrue="1">
      <formula>(OR(#REF!="RL",#REF!="RLJ"))</formula>
    </cfRule>
    <cfRule type="expression" dxfId="111" priority="126" stopIfTrue="1">
      <formula>(#REF!="MO")</formula>
    </cfRule>
  </conditionalFormatting>
  <conditionalFormatting sqref="I10:I16">
    <cfRule type="expression" dxfId="110" priority="127" stopIfTrue="1">
      <formula>(OR(#REF!="NL",#REF!="NLJ"))</formula>
    </cfRule>
    <cfRule type="expression" dxfId="109" priority="128" stopIfTrue="1">
      <formula>(OR(#REF!="RL",#REF!="RLJ"))</formula>
    </cfRule>
    <cfRule type="expression" dxfId="108" priority="129" stopIfTrue="1">
      <formula>(#REF!="MO")</formula>
    </cfRule>
  </conditionalFormatting>
  <conditionalFormatting sqref="I18:I20">
    <cfRule type="expression" dxfId="107" priority="130" stopIfTrue="1">
      <formula>(OR(#REF!="NL",#REF!="NLJ"))</formula>
    </cfRule>
    <cfRule type="expression" dxfId="106" priority="131" stopIfTrue="1">
      <formula>(OR(#REF!="RL",#REF!="RLJ"))</formula>
    </cfRule>
    <cfRule type="expression" dxfId="105" priority="132" stopIfTrue="1">
      <formula>(#REF!="MO")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A23" sqref="A1:XFD1048576"/>
    </sheetView>
  </sheetViews>
  <sheetFormatPr baseColWidth="10" defaultRowHeight="15" x14ac:dyDescent="0.25"/>
  <cols>
    <col min="1" max="1" width="4.7109375" style="334" customWidth="1"/>
    <col min="2" max="2" width="21" style="334" bestFit="1" customWidth="1"/>
    <col min="3" max="3" width="11.42578125" style="334"/>
    <col min="4" max="7" width="6.7109375" style="334" customWidth="1"/>
    <col min="8" max="8" width="4.7109375" style="334" customWidth="1"/>
    <col min="9" max="9" width="27.42578125" style="334" bestFit="1" customWidth="1"/>
    <col min="10" max="10" width="11.42578125" style="334"/>
    <col min="11" max="14" width="6.7109375" style="334" customWidth="1"/>
    <col min="15" max="15" width="4.7109375" style="334" customWidth="1"/>
    <col min="16" max="16" width="15.140625" style="334" bestFit="1" customWidth="1"/>
    <col min="17" max="17" width="11.42578125" style="334"/>
    <col min="18" max="21" width="6.7109375" style="334" customWidth="1"/>
    <col min="22" max="22" width="4.7109375" style="334" customWidth="1"/>
    <col min="23" max="16384" width="11.42578125" style="334"/>
  </cols>
  <sheetData>
    <row r="1" spans="1:22" ht="15.75" thickBot="1" x14ac:dyDescent="0.3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</row>
    <row r="2" spans="1:22" ht="15.75" thickBot="1" x14ac:dyDescent="0.3">
      <c r="A2" s="505"/>
      <c r="B2" s="264" t="s">
        <v>446</v>
      </c>
      <c r="C2" s="265" t="s">
        <v>34</v>
      </c>
      <c r="D2" s="266">
        <v>22</v>
      </c>
      <c r="E2" s="267">
        <v>8</v>
      </c>
      <c r="F2" s="267">
        <v>25</v>
      </c>
      <c r="G2" s="268">
        <f>SUM(D2:F2)</f>
        <v>55</v>
      </c>
      <c r="H2" s="507"/>
      <c r="I2" s="414" t="s">
        <v>466</v>
      </c>
      <c r="J2" s="415"/>
      <c r="K2" s="416">
        <v>16</v>
      </c>
      <c r="L2" s="417">
        <v>5</v>
      </c>
      <c r="M2" s="417">
        <v>17</v>
      </c>
      <c r="N2" s="268">
        <f>SUM(K2:M2)</f>
        <v>38</v>
      </c>
      <c r="O2" s="505"/>
      <c r="P2" s="181" t="s">
        <v>382</v>
      </c>
      <c r="Q2" s="182"/>
      <c r="R2" s="183">
        <v>7</v>
      </c>
      <c r="S2" s="184">
        <v>6</v>
      </c>
      <c r="T2" s="184">
        <v>16</v>
      </c>
      <c r="U2" s="185">
        <f t="shared" ref="U2:U7" si="0">SUM(R2:T2)</f>
        <v>29</v>
      </c>
      <c r="V2" s="505"/>
    </row>
    <row r="3" spans="1:22" ht="15.75" thickBot="1" x14ac:dyDescent="0.3">
      <c r="A3" s="505"/>
      <c r="B3" s="264" t="s">
        <v>447</v>
      </c>
      <c r="C3" s="265" t="s">
        <v>497</v>
      </c>
      <c r="D3" s="266">
        <v>16</v>
      </c>
      <c r="E3" s="267">
        <v>7</v>
      </c>
      <c r="F3" s="267">
        <v>22</v>
      </c>
      <c r="G3" s="268">
        <f t="shared" ref="G3" si="1">SUM(D3:F3)</f>
        <v>45</v>
      </c>
      <c r="H3" s="507"/>
      <c r="I3" s="414" t="s">
        <v>467</v>
      </c>
      <c r="J3" s="415"/>
      <c r="K3" s="416">
        <v>11</v>
      </c>
      <c r="L3" s="417">
        <v>4</v>
      </c>
      <c r="M3" s="417">
        <v>14</v>
      </c>
      <c r="N3" s="268">
        <f t="shared" ref="N3" si="2">SUM(K3:M3)</f>
        <v>29</v>
      </c>
      <c r="O3" s="505"/>
      <c r="P3" s="181" t="s">
        <v>293</v>
      </c>
      <c r="Q3" s="182"/>
      <c r="R3" s="183">
        <v>4</v>
      </c>
      <c r="S3" s="184">
        <v>3</v>
      </c>
      <c r="T3" s="184">
        <v>12</v>
      </c>
      <c r="U3" s="185">
        <f t="shared" si="0"/>
        <v>19</v>
      </c>
      <c r="V3" s="505"/>
    </row>
    <row r="4" spans="1:22" x14ac:dyDescent="0.25">
      <c r="A4" s="505"/>
      <c r="B4" s="186" t="s">
        <v>228</v>
      </c>
      <c r="C4" s="187"/>
      <c r="D4" s="188">
        <v>11</v>
      </c>
      <c r="E4" s="189">
        <v>6</v>
      </c>
      <c r="F4" s="189">
        <v>16</v>
      </c>
      <c r="G4" s="190">
        <f t="shared" ref="G4:G48" si="3">SUM(D4:F4)</f>
        <v>33</v>
      </c>
      <c r="H4" s="507"/>
      <c r="I4" s="203" t="s">
        <v>468</v>
      </c>
      <c r="J4" s="204"/>
      <c r="K4" s="205">
        <v>7</v>
      </c>
      <c r="L4" s="206">
        <v>3</v>
      </c>
      <c r="M4" s="206">
        <v>12</v>
      </c>
      <c r="N4" s="190">
        <f t="shared" ref="N4:N23" si="4">SUM(K4:M4)</f>
        <v>22</v>
      </c>
      <c r="O4" s="506"/>
      <c r="P4" s="186" t="s">
        <v>410</v>
      </c>
      <c r="Q4" s="187"/>
      <c r="R4" s="188">
        <v>2</v>
      </c>
      <c r="S4" s="189">
        <v>1</v>
      </c>
      <c r="T4" s="189">
        <v>3</v>
      </c>
      <c r="U4" s="190">
        <f t="shared" si="0"/>
        <v>6</v>
      </c>
      <c r="V4" s="505"/>
    </row>
    <row r="5" spans="1:22" ht="15.75" thickBot="1" x14ac:dyDescent="0.3">
      <c r="A5" s="505"/>
      <c r="B5" s="191" t="s">
        <v>448</v>
      </c>
      <c r="C5" s="192"/>
      <c r="D5" s="193">
        <v>11</v>
      </c>
      <c r="E5" s="194">
        <v>5</v>
      </c>
      <c r="F5" s="194">
        <v>12</v>
      </c>
      <c r="G5" s="195">
        <f t="shared" si="3"/>
        <v>28</v>
      </c>
      <c r="H5" s="507"/>
      <c r="I5" s="207" t="s">
        <v>469</v>
      </c>
      <c r="J5" s="208"/>
      <c r="K5" s="209">
        <v>7</v>
      </c>
      <c r="L5" s="210">
        <v>3</v>
      </c>
      <c r="M5" s="210">
        <v>9</v>
      </c>
      <c r="N5" s="195">
        <f t="shared" si="4"/>
        <v>19</v>
      </c>
      <c r="O5" s="506"/>
      <c r="P5" s="191" t="s">
        <v>463</v>
      </c>
      <c r="Q5" s="192"/>
      <c r="R5" s="193">
        <v>2</v>
      </c>
      <c r="S5" s="194">
        <v>1</v>
      </c>
      <c r="T5" s="194">
        <v>5</v>
      </c>
      <c r="U5" s="195">
        <f t="shared" si="0"/>
        <v>8</v>
      </c>
      <c r="V5" s="505"/>
    </row>
    <row r="6" spans="1:22" x14ac:dyDescent="0.25">
      <c r="A6" s="505"/>
      <c r="B6" s="186" t="s">
        <v>407</v>
      </c>
      <c r="C6" s="187"/>
      <c r="D6" s="188">
        <v>7</v>
      </c>
      <c r="E6" s="189">
        <v>5</v>
      </c>
      <c r="F6" s="189">
        <v>12</v>
      </c>
      <c r="G6" s="190">
        <f t="shared" si="3"/>
        <v>24</v>
      </c>
      <c r="H6" s="507"/>
      <c r="I6" s="203" t="s">
        <v>470</v>
      </c>
      <c r="J6" s="204"/>
      <c r="K6" s="205">
        <v>4</v>
      </c>
      <c r="L6" s="206">
        <v>2</v>
      </c>
      <c r="M6" s="206">
        <v>7</v>
      </c>
      <c r="N6" s="190">
        <f t="shared" si="4"/>
        <v>13</v>
      </c>
      <c r="O6" s="505"/>
      <c r="P6" s="186" t="s">
        <v>464</v>
      </c>
      <c r="Q6" s="187"/>
      <c r="R6" s="188">
        <v>1</v>
      </c>
      <c r="S6" s="189">
        <v>1</v>
      </c>
      <c r="T6" s="189">
        <v>3</v>
      </c>
      <c r="U6" s="190">
        <f t="shared" si="0"/>
        <v>5</v>
      </c>
      <c r="V6" s="505"/>
    </row>
    <row r="7" spans="1:22" ht="15.75" thickBot="1" x14ac:dyDescent="0.3">
      <c r="A7" s="505"/>
      <c r="B7" s="484" t="s">
        <v>499</v>
      </c>
      <c r="C7" s="485"/>
      <c r="D7" s="440">
        <v>7</v>
      </c>
      <c r="E7" s="441">
        <v>5</v>
      </c>
      <c r="F7" s="441">
        <v>12</v>
      </c>
      <c r="G7" s="486">
        <f t="shared" si="3"/>
        <v>24</v>
      </c>
      <c r="H7" s="505"/>
      <c r="I7" s="211" t="s">
        <v>471</v>
      </c>
      <c r="J7" s="129"/>
      <c r="K7" s="122">
        <v>4</v>
      </c>
      <c r="L7" s="131">
        <v>2</v>
      </c>
      <c r="M7" s="131">
        <v>6</v>
      </c>
      <c r="N7" s="197">
        <f t="shared" si="4"/>
        <v>12</v>
      </c>
      <c r="O7" s="505"/>
      <c r="P7" s="255" t="s">
        <v>465</v>
      </c>
      <c r="Q7" s="409"/>
      <c r="R7" s="257">
        <v>1</v>
      </c>
      <c r="S7" s="258">
        <v>0</v>
      </c>
      <c r="T7" s="258">
        <v>1</v>
      </c>
      <c r="U7" s="259">
        <f t="shared" si="0"/>
        <v>2</v>
      </c>
      <c r="V7" s="505"/>
    </row>
    <row r="8" spans="1:22" x14ac:dyDescent="0.25">
      <c r="A8" s="505"/>
      <c r="B8" s="250" t="s">
        <v>449</v>
      </c>
      <c r="C8" s="297" t="s">
        <v>34</v>
      </c>
      <c r="D8" s="252">
        <v>7</v>
      </c>
      <c r="E8" s="253">
        <v>4</v>
      </c>
      <c r="F8" s="253">
        <v>12</v>
      </c>
      <c r="G8" s="254">
        <f t="shared" si="3"/>
        <v>23</v>
      </c>
      <c r="H8" s="505"/>
      <c r="I8" s="269" t="s">
        <v>472</v>
      </c>
      <c r="J8" s="270"/>
      <c r="K8" s="418">
        <v>4</v>
      </c>
      <c r="L8" s="419">
        <v>2</v>
      </c>
      <c r="M8" s="419">
        <v>7</v>
      </c>
      <c r="N8" s="254">
        <f t="shared" si="4"/>
        <v>13</v>
      </c>
      <c r="O8" s="505"/>
      <c r="P8" s="505"/>
      <c r="Q8" s="505"/>
      <c r="R8" s="505"/>
      <c r="S8" s="505"/>
      <c r="T8" s="505"/>
      <c r="U8" s="505"/>
      <c r="V8" s="505"/>
    </row>
    <row r="9" spans="1:22" ht="15.75" thickBot="1" x14ac:dyDescent="0.3">
      <c r="A9" s="505"/>
      <c r="B9" s="191" t="s">
        <v>241</v>
      </c>
      <c r="C9" s="192"/>
      <c r="D9" s="193">
        <v>7</v>
      </c>
      <c r="E9" s="194">
        <v>4</v>
      </c>
      <c r="F9" s="194">
        <v>11</v>
      </c>
      <c r="G9" s="195">
        <f t="shared" si="3"/>
        <v>22</v>
      </c>
      <c r="H9" s="507"/>
      <c r="I9" s="207" t="s">
        <v>473</v>
      </c>
      <c r="J9" s="212"/>
      <c r="K9" s="209">
        <v>4</v>
      </c>
      <c r="L9" s="213">
        <v>2</v>
      </c>
      <c r="M9" s="213">
        <v>6</v>
      </c>
      <c r="N9" s="195">
        <f t="shared" si="4"/>
        <v>12</v>
      </c>
      <c r="O9" s="505"/>
      <c r="P9" s="505"/>
      <c r="Q9" s="505"/>
      <c r="R9" s="505"/>
      <c r="S9" s="505"/>
      <c r="T9" s="505"/>
      <c r="U9" s="505"/>
      <c r="V9" s="505"/>
    </row>
    <row r="10" spans="1:22" x14ac:dyDescent="0.25">
      <c r="A10" s="505"/>
      <c r="B10" s="245" t="s">
        <v>450</v>
      </c>
      <c r="C10" s="246" t="s">
        <v>34</v>
      </c>
      <c r="D10" s="247">
        <v>4</v>
      </c>
      <c r="E10" s="248">
        <v>3</v>
      </c>
      <c r="F10" s="248">
        <v>10</v>
      </c>
      <c r="G10" s="249">
        <f t="shared" si="3"/>
        <v>17</v>
      </c>
      <c r="H10" s="505"/>
      <c r="I10" s="203" t="s">
        <v>474</v>
      </c>
      <c r="J10" s="214"/>
      <c r="K10" s="205">
        <v>2</v>
      </c>
      <c r="L10" s="215">
        <v>0</v>
      </c>
      <c r="M10" s="215">
        <v>0</v>
      </c>
      <c r="N10" s="190">
        <f t="shared" si="4"/>
        <v>2</v>
      </c>
      <c r="O10" s="505"/>
      <c r="P10" s="505"/>
      <c r="Q10" s="505"/>
      <c r="R10" s="505"/>
      <c r="S10" s="505"/>
      <c r="T10" s="505"/>
      <c r="U10" s="505"/>
      <c r="V10" s="505"/>
    </row>
    <row r="11" spans="1:22" x14ac:dyDescent="0.25">
      <c r="A11" s="505"/>
      <c r="B11" s="196" t="s">
        <v>244</v>
      </c>
      <c r="C11" s="123"/>
      <c r="D11" s="119">
        <v>4</v>
      </c>
      <c r="E11" s="120">
        <v>3</v>
      </c>
      <c r="F11" s="120">
        <v>8</v>
      </c>
      <c r="G11" s="197">
        <f t="shared" si="3"/>
        <v>15</v>
      </c>
      <c r="H11" s="507"/>
      <c r="I11" s="269" t="s">
        <v>475</v>
      </c>
      <c r="J11" s="420"/>
      <c r="K11" s="418">
        <v>2</v>
      </c>
      <c r="L11" s="421">
        <v>1</v>
      </c>
      <c r="M11" s="421">
        <v>5</v>
      </c>
      <c r="N11" s="254">
        <f t="shared" si="4"/>
        <v>8</v>
      </c>
      <c r="O11" s="505"/>
      <c r="P11" s="505"/>
      <c r="Q11" s="505"/>
      <c r="R11" s="505"/>
      <c r="S11" s="505"/>
      <c r="T11" s="505"/>
      <c r="U11" s="505"/>
      <c r="V11" s="505"/>
    </row>
    <row r="12" spans="1:22" x14ac:dyDescent="0.25">
      <c r="A12" s="505"/>
      <c r="B12" s="196" t="s">
        <v>249</v>
      </c>
      <c r="C12" s="123"/>
      <c r="D12" s="119">
        <v>4</v>
      </c>
      <c r="E12" s="120">
        <v>3</v>
      </c>
      <c r="F12" s="120">
        <v>7</v>
      </c>
      <c r="G12" s="197">
        <f t="shared" si="3"/>
        <v>14</v>
      </c>
      <c r="H12" s="507"/>
      <c r="I12" s="269" t="s">
        <v>476</v>
      </c>
      <c r="J12" s="270"/>
      <c r="K12" s="418">
        <v>2</v>
      </c>
      <c r="L12" s="419">
        <v>1</v>
      </c>
      <c r="M12" s="419">
        <v>5</v>
      </c>
      <c r="N12" s="254">
        <f t="shared" si="4"/>
        <v>8</v>
      </c>
      <c r="O12" s="505"/>
      <c r="P12" s="505"/>
      <c r="Q12" s="505"/>
      <c r="R12" s="505"/>
      <c r="S12" s="505"/>
      <c r="T12" s="505"/>
      <c r="U12" s="505"/>
      <c r="V12" s="505"/>
    </row>
    <row r="13" spans="1:22" x14ac:dyDescent="0.25">
      <c r="A13" s="505"/>
      <c r="B13" s="250" t="s">
        <v>460</v>
      </c>
      <c r="C13" s="297" t="s">
        <v>34</v>
      </c>
      <c r="D13" s="252">
        <v>4</v>
      </c>
      <c r="E13" s="253">
        <v>3</v>
      </c>
      <c r="F13" s="253">
        <v>7</v>
      </c>
      <c r="G13" s="254">
        <f t="shared" si="3"/>
        <v>14</v>
      </c>
      <c r="H13" s="505"/>
      <c r="I13" s="211" t="s">
        <v>477</v>
      </c>
      <c r="J13" s="130"/>
      <c r="K13" s="122">
        <v>2</v>
      </c>
      <c r="L13" s="124">
        <v>0</v>
      </c>
      <c r="M13" s="124">
        <v>0</v>
      </c>
      <c r="N13" s="197">
        <f t="shared" si="4"/>
        <v>2</v>
      </c>
      <c r="O13" s="506"/>
      <c r="P13" s="505"/>
      <c r="Q13" s="505"/>
      <c r="R13" s="505"/>
      <c r="S13" s="505"/>
      <c r="T13" s="505"/>
      <c r="U13" s="505"/>
      <c r="V13" s="505"/>
    </row>
    <row r="14" spans="1:22" x14ac:dyDescent="0.25">
      <c r="A14" s="505"/>
      <c r="B14" s="196" t="s">
        <v>311</v>
      </c>
      <c r="C14" s="123"/>
      <c r="D14" s="119">
        <v>4</v>
      </c>
      <c r="E14" s="120">
        <v>3</v>
      </c>
      <c r="F14" s="120">
        <v>7</v>
      </c>
      <c r="G14" s="197">
        <f t="shared" si="3"/>
        <v>14</v>
      </c>
      <c r="H14" s="507"/>
      <c r="I14" s="211" t="s">
        <v>478</v>
      </c>
      <c r="J14" s="129"/>
      <c r="K14" s="122">
        <v>2</v>
      </c>
      <c r="L14" s="131">
        <v>0</v>
      </c>
      <c r="M14" s="131">
        <v>1</v>
      </c>
      <c r="N14" s="197">
        <f t="shared" si="4"/>
        <v>3</v>
      </c>
      <c r="O14" s="505"/>
      <c r="P14" s="505"/>
      <c r="Q14" s="505"/>
      <c r="R14" s="505"/>
      <c r="S14" s="505"/>
      <c r="T14" s="505"/>
      <c r="U14" s="505"/>
      <c r="V14" s="505"/>
    </row>
    <row r="15" spans="1:22" x14ac:dyDescent="0.25">
      <c r="A15" s="505"/>
      <c r="B15" s="250" t="s">
        <v>451</v>
      </c>
      <c r="C15" s="297" t="s">
        <v>34</v>
      </c>
      <c r="D15" s="252">
        <v>4</v>
      </c>
      <c r="E15" s="253">
        <v>3</v>
      </c>
      <c r="F15" s="253">
        <v>7</v>
      </c>
      <c r="G15" s="254">
        <f t="shared" si="3"/>
        <v>14</v>
      </c>
      <c r="H15" s="505"/>
      <c r="I15" s="211" t="s">
        <v>479</v>
      </c>
      <c r="J15" s="129"/>
      <c r="K15" s="126">
        <v>2</v>
      </c>
      <c r="L15" s="132">
        <v>1</v>
      </c>
      <c r="M15" s="132">
        <v>3</v>
      </c>
      <c r="N15" s="197">
        <f t="shared" si="4"/>
        <v>6</v>
      </c>
      <c r="O15" s="505"/>
      <c r="P15" s="505"/>
      <c r="Q15" s="505"/>
      <c r="R15" s="505"/>
      <c r="S15" s="505"/>
      <c r="T15" s="505"/>
      <c r="U15" s="505"/>
      <c r="V15" s="505"/>
    </row>
    <row r="16" spans="1:22" x14ac:dyDescent="0.25">
      <c r="A16" s="505"/>
      <c r="B16" s="196" t="s">
        <v>272</v>
      </c>
      <c r="C16" s="123"/>
      <c r="D16" s="119">
        <v>4</v>
      </c>
      <c r="E16" s="120">
        <v>2</v>
      </c>
      <c r="F16" s="120">
        <v>7</v>
      </c>
      <c r="G16" s="197">
        <f t="shared" si="3"/>
        <v>13</v>
      </c>
      <c r="H16" s="507"/>
      <c r="I16" s="269" t="s">
        <v>480</v>
      </c>
      <c r="J16" s="420"/>
      <c r="K16" s="271">
        <v>2</v>
      </c>
      <c r="L16" s="422">
        <v>1</v>
      </c>
      <c r="M16" s="422">
        <v>4</v>
      </c>
      <c r="N16" s="254">
        <f t="shared" si="4"/>
        <v>7</v>
      </c>
      <c r="O16" s="505"/>
      <c r="P16" s="505"/>
      <c r="Q16" s="505"/>
      <c r="R16" s="505"/>
      <c r="S16" s="505"/>
      <c r="T16" s="505"/>
      <c r="U16" s="505"/>
      <c r="V16" s="505"/>
    </row>
    <row r="17" spans="1:22" ht="15.75" thickBot="1" x14ac:dyDescent="0.3">
      <c r="A17" s="505"/>
      <c r="B17" s="191" t="s">
        <v>452</v>
      </c>
      <c r="C17" s="192"/>
      <c r="D17" s="193">
        <v>4</v>
      </c>
      <c r="E17" s="194">
        <v>2</v>
      </c>
      <c r="F17" s="194">
        <v>5</v>
      </c>
      <c r="G17" s="195">
        <f t="shared" si="3"/>
        <v>11</v>
      </c>
      <c r="H17" s="507"/>
      <c r="I17" s="207" t="s">
        <v>481</v>
      </c>
      <c r="J17" s="208"/>
      <c r="K17" s="209">
        <v>2</v>
      </c>
      <c r="L17" s="210">
        <v>0</v>
      </c>
      <c r="M17" s="210">
        <v>2</v>
      </c>
      <c r="N17" s="195">
        <f t="shared" si="4"/>
        <v>4</v>
      </c>
      <c r="O17" s="505"/>
      <c r="P17" s="505"/>
      <c r="Q17" s="505"/>
      <c r="R17" s="505"/>
      <c r="S17" s="505"/>
      <c r="T17" s="505"/>
      <c r="U17" s="505"/>
      <c r="V17" s="505"/>
    </row>
    <row r="18" spans="1:22" x14ac:dyDescent="0.25">
      <c r="A18" s="505"/>
      <c r="B18" s="186" t="s">
        <v>454</v>
      </c>
      <c r="C18" s="187"/>
      <c r="D18" s="188">
        <v>2</v>
      </c>
      <c r="E18" s="189">
        <v>4</v>
      </c>
      <c r="F18" s="189">
        <v>8</v>
      </c>
      <c r="G18" s="190">
        <f t="shared" si="3"/>
        <v>14</v>
      </c>
      <c r="H18" s="507"/>
      <c r="I18" s="203" t="s">
        <v>482</v>
      </c>
      <c r="J18" s="204"/>
      <c r="K18" s="216">
        <v>1</v>
      </c>
      <c r="L18" s="217">
        <v>0</v>
      </c>
      <c r="M18" s="217">
        <v>0</v>
      </c>
      <c r="N18" s="190">
        <f t="shared" si="4"/>
        <v>1</v>
      </c>
      <c r="O18" s="505"/>
      <c r="P18" s="505"/>
      <c r="Q18" s="505"/>
      <c r="R18" s="505"/>
      <c r="S18" s="505"/>
      <c r="T18" s="505"/>
      <c r="U18" s="505"/>
      <c r="V18" s="505"/>
    </row>
    <row r="19" spans="1:22" x14ac:dyDescent="0.25">
      <c r="A19" s="505"/>
      <c r="B19" s="196" t="s">
        <v>298</v>
      </c>
      <c r="C19" s="123"/>
      <c r="D19" s="119">
        <v>2</v>
      </c>
      <c r="E19" s="120">
        <v>3</v>
      </c>
      <c r="F19" s="120">
        <v>8</v>
      </c>
      <c r="G19" s="197">
        <f t="shared" si="3"/>
        <v>13</v>
      </c>
      <c r="H19" s="507"/>
      <c r="I19" s="211" t="s">
        <v>483</v>
      </c>
      <c r="J19" s="129"/>
      <c r="K19" s="126">
        <v>1</v>
      </c>
      <c r="L19" s="132">
        <v>0</v>
      </c>
      <c r="M19" s="132">
        <v>1</v>
      </c>
      <c r="N19" s="197">
        <f t="shared" si="4"/>
        <v>2</v>
      </c>
      <c r="O19" s="505"/>
      <c r="P19" s="505"/>
      <c r="Q19" s="505"/>
      <c r="R19" s="505"/>
      <c r="S19" s="505"/>
      <c r="T19" s="505"/>
      <c r="U19" s="505"/>
      <c r="V19" s="505"/>
    </row>
    <row r="20" spans="1:22" x14ac:dyDescent="0.25">
      <c r="A20" s="505"/>
      <c r="B20" s="196" t="s">
        <v>281</v>
      </c>
      <c r="C20" s="123"/>
      <c r="D20" s="119">
        <v>2</v>
      </c>
      <c r="E20" s="120">
        <v>3</v>
      </c>
      <c r="F20" s="120">
        <v>7</v>
      </c>
      <c r="G20" s="197">
        <f t="shared" si="3"/>
        <v>12</v>
      </c>
      <c r="H20" s="507"/>
      <c r="I20" s="211" t="s">
        <v>484</v>
      </c>
      <c r="J20" s="130"/>
      <c r="K20" s="126">
        <v>1</v>
      </c>
      <c r="L20" s="133">
        <v>0</v>
      </c>
      <c r="M20" s="133">
        <v>1</v>
      </c>
      <c r="N20" s="197">
        <f t="shared" si="4"/>
        <v>2</v>
      </c>
      <c r="O20" s="506"/>
      <c r="P20" s="505"/>
      <c r="Q20" s="505"/>
      <c r="R20" s="505"/>
      <c r="S20" s="505"/>
      <c r="T20" s="505"/>
      <c r="U20" s="505"/>
      <c r="V20" s="505"/>
    </row>
    <row r="21" spans="1:22" x14ac:dyDescent="0.25">
      <c r="A21" s="505"/>
      <c r="B21" s="250" t="s">
        <v>453</v>
      </c>
      <c r="C21" s="297" t="s">
        <v>34</v>
      </c>
      <c r="D21" s="252">
        <v>2</v>
      </c>
      <c r="E21" s="253">
        <v>2</v>
      </c>
      <c r="F21" s="253">
        <v>5</v>
      </c>
      <c r="G21" s="254">
        <f t="shared" si="3"/>
        <v>9</v>
      </c>
      <c r="H21" s="507"/>
      <c r="I21" s="269" t="s">
        <v>485</v>
      </c>
      <c r="J21" s="270"/>
      <c r="K21" s="271">
        <v>1</v>
      </c>
      <c r="L21" s="272">
        <v>0</v>
      </c>
      <c r="M21" s="272">
        <v>1</v>
      </c>
      <c r="N21" s="254">
        <f t="shared" si="4"/>
        <v>2</v>
      </c>
      <c r="O21" s="505"/>
      <c r="P21" s="505"/>
      <c r="Q21" s="505"/>
      <c r="R21" s="505"/>
      <c r="S21" s="505"/>
      <c r="T21" s="505"/>
      <c r="U21" s="505"/>
      <c r="V21" s="505"/>
    </row>
    <row r="22" spans="1:22" x14ac:dyDescent="0.25">
      <c r="A22" s="505"/>
      <c r="B22" s="196" t="s">
        <v>455</v>
      </c>
      <c r="C22" s="123"/>
      <c r="D22" s="119">
        <v>2</v>
      </c>
      <c r="E22" s="120">
        <v>2</v>
      </c>
      <c r="F22" s="120">
        <v>5</v>
      </c>
      <c r="G22" s="197">
        <f t="shared" si="3"/>
        <v>9</v>
      </c>
      <c r="H22" s="507"/>
      <c r="I22" s="211" t="s">
        <v>486</v>
      </c>
      <c r="J22" s="129"/>
      <c r="K22" s="126">
        <v>1</v>
      </c>
      <c r="L22" s="132">
        <v>0</v>
      </c>
      <c r="M22" s="132">
        <v>1</v>
      </c>
      <c r="N22" s="197">
        <f t="shared" si="4"/>
        <v>2</v>
      </c>
      <c r="O22" s="505"/>
      <c r="P22" s="505"/>
      <c r="Q22" s="505"/>
      <c r="R22" s="505"/>
      <c r="S22" s="505"/>
      <c r="T22" s="505"/>
      <c r="U22" s="505"/>
      <c r="V22" s="505"/>
    </row>
    <row r="23" spans="1:22" x14ac:dyDescent="0.25">
      <c r="A23" s="505"/>
      <c r="B23" s="196" t="s">
        <v>246</v>
      </c>
      <c r="C23" s="123"/>
      <c r="D23" s="119">
        <v>2</v>
      </c>
      <c r="E23" s="120">
        <v>2</v>
      </c>
      <c r="F23" s="120">
        <v>5</v>
      </c>
      <c r="G23" s="197">
        <f t="shared" si="3"/>
        <v>9</v>
      </c>
      <c r="H23" s="507"/>
      <c r="I23" s="211" t="s">
        <v>487</v>
      </c>
      <c r="J23" s="129"/>
      <c r="K23" s="126">
        <v>1</v>
      </c>
      <c r="L23" s="132">
        <v>0</v>
      </c>
      <c r="M23" s="132">
        <v>0</v>
      </c>
      <c r="N23" s="197">
        <f t="shared" si="4"/>
        <v>1</v>
      </c>
      <c r="O23" s="505"/>
      <c r="P23" s="505"/>
      <c r="Q23" s="505"/>
      <c r="R23" s="505"/>
      <c r="S23" s="505"/>
      <c r="T23" s="505"/>
      <c r="U23" s="505"/>
      <c r="V23" s="505"/>
    </row>
    <row r="24" spans="1:22" x14ac:dyDescent="0.25">
      <c r="A24" s="505"/>
      <c r="B24" s="196" t="s">
        <v>234</v>
      </c>
      <c r="C24" s="123"/>
      <c r="D24" s="119">
        <v>2</v>
      </c>
      <c r="E24" s="120">
        <v>2</v>
      </c>
      <c r="F24" s="120">
        <v>4</v>
      </c>
      <c r="G24" s="197">
        <f t="shared" si="3"/>
        <v>8</v>
      </c>
      <c r="H24" s="507"/>
      <c r="I24" s="211" t="s">
        <v>488</v>
      </c>
      <c r="J24" s="129"/>
      <c r="K24" s="126">
        <v>1</v>
      </c>
      <c r="L24" s="132">
        <v>0</v>
      </c>
      <c r="M24" s="132">
        <v>2</v>
      </c>
      <c r="N24" s="197">
        <f t="shared" ref="N24:N29" si="5">SUM(K24:M24)</f>
        <v>3</v>
      </c>
      <c r="O24" s="505"/>
      <c r="P24" s="505"/>
      <c r="Q24" s="505"/>
      <c r="R24" s="505"/>
      <c r="S24" s="505"/>
      <c r="T24" s="505"/>
      <c r="U24" s="505"/>
      <c r="V24" s="505"/>
    </row>
    <row r="25" spans="1:22" ht="15.75" thickBot="1" x14ac:dyDescent="0.3">
      <c r="A25" s="505"/>
      <c r="B25" s="255" t="s">
        <v>456</v>
      </c>
      <c r="C25" s="409" t="s">
        <v>34</v>
      </c>
      <c r="D25" s="257">
        <v>2</v>
      </c>
      <c r="E25" s="258">
        <v>2</v>
      </c>
      <c r="F25" s="258">
        <v>4</v>
      </c>
      <c r="G25" s="259">
        <f t="shared" si="3"/>
        <v>8</v>
      </c>
      <c r="H25" s="505"/>
      <c r="I25" s="211" t="s">
        <v>489</v>
      </c>
      <c r="J25" s="129"/>
      <c r="K25" s="126">
        <v>1</v>
      </c>
      <c r="L25" s="132">
        <v>0</v>
      </c>
      <c r="M25" s="132">
        <v>1</v>
      </c>
      <c r="N25" s="197">
        <f t="shared" si="5"/>
        <v>2</v>
      </c>
      <c r="O25" s="505"/>
      <c r="P25" s="505"/>
      <c r="Q25" s="505"/>
      <c r="R25" s="505"/>
      <c r="S25" s="505"/>
      <c r="T25" s="505"/>
      <c r="U25" s="505"/>
      <c r="V25" s="505"/>
    </row>
    <row r="26" spans="1:22" x14ac:dyDescent="0.25">
      <c r="A26" s="505"/>
      <c r="B26" s="410" t="s">
        <v>457</v>
      </c>
      <c r="C26" s="411" t="s">
        <v>209</v>
      </c>
      <c r="D26" s="412">
        <v>1</v>
      </c>
      <c r="E26" s="413">
        <v>3</v>
      </c>
      <c r="F26" s="413">
        <v>6</v>
      </c>
      <c r="G26" s="249">
        <f t="shared" si="3"/>
        <v>10</v>
      </c>
      <c r="H26" s="505"/>
      <c r="I26" s="269" t="s">
        <v>490</v>
      </c>
      <c r="J26" s="420"/>
      <c r="K26" s="271">
        <v>1</v>
      </c>
      <c r="L26" s="422">
        <v>0</v>
      </c>
      <c r="M26" s="422">
        <v>1</v>
      </c>
      <c r="N26" s="254">
        <f t="shared" si="5"/>
        <v>2</v>
      </c>
      <c r="O26" s="505"/>
      <c r="P26" s="505"/>
      <c r="Q26" s="505"/>
      <c r="R26" s="505"/>
      <c r="S26" s="505"/>
      <c r="T26" s="505"/>
      <c r="U26" s="505"/>
      <c r="V26" s="505"/>
    </row>
    <row r="27" spans="1:22" x14ac:dyDescent="0.25">
      <c r="A27" s="505"/>
      <c r="B27" s="196" t="s">
        <v>248</v>
      </c>
      <c r="C27" s="123"/>
      <c r="D27" s="119">
        <v>1</v>
      </c>
      <c r="E27" s="120">
        <v>2</v>
      </c>
      <c r="F27" s="120">
        <v>6</v>
      </c>
      <c r="G27" s="197">
        <f t="shared" si="3"/>
        <v>9</v>
      </c>
      <c r="H27" s="507"/>
      <c r="I27" s="211" t="s">
        <v>491</v>
      </c>
      <c r="J27" s="129"/>
      <c r="K27" s="126">
        <v>1</v>
      </c>
      <c r="L27" s="132">
        <v>0</v>
      </c>
      <c r="M27" s="132">
        <v>0</v>
      </c>
      <c r="N27" s="197">
        <f t="shared" si="5"/>
        <v>1</v>
      </c>
      <c r="O27" s="505"/>
      <c r="P27" s="505"/>
      <c r="Q27" s="505"/>
      <c r="R27" s="505"/>
      <c r="S27" s="505"/>
      <c r="T27" s="505"/>
      <c r="U27" s="505"/>
      <c r="V27" s="505"/>
    </row>
    <row r="28" spans="1:22" x14ac:dyDescent="0.25">
      <c r="A28" s="505"/>
      <c r="B28" s="250" t="s">
        <v>458</v>
      </c>
      <c r="C28" s="251" t="s">
        <v>209</v>
      </c>
      <c r="D28" s="252">
        <v>1</v>
      </c>
      <c r="E28" s="253">
        <v>2</v>
      </c>
      <c r="F28" s="253">
        <v>5</v>
      </c>
      <c r="G28" s="254">
        <f t="shared" si="3"/>
        <v>8</v>
      </c>
      <c r="H28" s="507"/>
      <c r="I28" s="269" t="s">
        <v>492</v>
      </c>
      <c r="J28" s="420"/>
      <c r="K28" s="271">
        <v>1</v>
      </c>
      <c r="L28" s="422">
        <v>0</v>
      </c>
      <c r="M28" s="422">
        <v>0</v>
      </c>
      <c r="N28" s="254">
        <f t="shared" si="5"/>
        <v>1</v>
      </c>
      <c r="O28" s="505"/>
      <c r="P28" s="505"/>
      <c r="Q28" s="505"/>
      <c r="R28" s="505"/>
      <c r="S28" s="505"/>
      <c r="T28" s="505"/>
      <c r="U28" s="505"/>
      <c r="V28" s="505"/>
    </row>
    <row r="29" spans="1:22" ht="15.75" thickBot="1" x14ac:dyDescent="0.3">
      <c r="A29" s="505"/>
      <c r="B29" s="196" t="s">
        <v>278</v>
      </c>
      <c r="C29" s="123"/>
      <c r="D29" s="119">
        <v>1</v>
      </c>
      <c r="E29" s="120">
        <v>2</v>
      </c>
      <c r="F29" s="120">
        <v>4</v>
      </c>
      <c r="G29" s="197">
        <f t="shared" si="3"/>
        <v>7</v>
      </c>
      <c r="H29" s="507"/>
      <c r="I29" s="207" t="s">
        <v>493</v>
      </c>
      <c r="J29" s="212"/>
      <c r="K29" s="209">
        <v>1</v>
      </c>
      <c r="L29" s="213">
        <v>0</v>
      </c>
      <c r="M29" s="213">
        <v>1</v>
      </c>
      <c r="N29" s="195">
        <f t="shared" si="5"/>
        <v>2</v>
      </c>
      <c r="O29" s="505"/>
      <c r="P29" s="505"/>
      <c r="Q29" s="505"/>
      <c r="R29" s="505"/>
      <c r="S29" s="505"/>
      <c r="T29" s="505"/>
      <c r="U29" s="505"/>
      <c r="V29" s="505"/>
    </row>
    <row r="30" spans="1:22" x14ac:dyDescent="0.25">
      <c r="A30" s="505"/>
      <c r="B30" s="196" t="s">
        <v>314</v>
      </c>
      <c r="C30" s="123"/>
      <c r="D30" s="119">
        <v>1</v>
      </c>
      <c r="E30" s="120">
        <v>2</v>
      </c>
      <c r="F30" s="120">
        <v>4</v>
      </c>
      <c r="G30" s="197">
        <f t="shared" si="3"/>
        <v>7</v>
      </c>
      <c r="H30" s="507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</row>
    <row r="31" spans="1:22" x14ac:dyDescent="0.25">
      <c r="A31" s="505"/>
      <c r="B31" s="196" t="s">
        <v>240</v>
      </c>
      <c r="C31" s="123"/>
      <c r="D31" s="119">
        <v>1</v>
      </c>
      <c r="E31" s="120">
        <v>1</v>
      </c>
      <c r="F31" s="120">
        <v>4</v>
      </c>
      <c r="G31" s="197">
        <f t="shared" si="3"/>
        <v>6</v>
      </c>
      <c r="H31" s="507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</row>
    <row r="32" spans="1:22" x14ac:dyDescent="0.25">
      <c r="A32" s="505"/>
      <c r="B32" s="196" t="s">
        <v>255</v>
      </c>
      <c r="C32" s="123"/>
      <c r="D32" s="119">
        <v>1</v>
      </c>
      <c r="E32" s="120">
        <v>1</v>
      </c>
      <c r="F32" s="120">
        <v>3</v>
      </c>
      <c r="G32" s="197">
        <f t="shared" si="3"/>
        <v>5</v>
      </c>
      <c r="H32" s="507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</row>
    <row r="33" spans="1:22" x14ac:dyDescent="0.25">
      <c r="A33" s="505"/>
      <c r="B33" s="196" t="s">
        <v>300</v>
      </c>
      <c r="C33" s="123"/>
      <c r="D33" s="119">
        <v>1</v>
      </c>
      <c r="E33" s="120">
        <v>1</v>
      </c>
      <c r="F33" s="120">
        <v>3</v>
      </c>
      <c r="G33" s="197">
        <f t="shared" si="3"/>
        <v>5</v>
      </c>
      <c r="H33" s="507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</row>
    <row r="34" spans="1:22" x14ac:dyDescent="0.25">
      <c r="A34" s="505"/>
      <c r="B34" s="196" t="s">
        <v>419</v>
      </c>
      <c r="C34" s="123"/>
      <c r="D34" s="119">
        <v>1</v>
      </c>
      <c r="E34" s="120">
        <v>1</v>
      </c>
      <c r="F34" s="120">
        <v>3</v>
      </c>
      <c r="G34" s="197">
        <f t="shared" si="3"/>
        <v>5</v>
      </c>
      <c r="H34" s="507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</row>
    <row r="35" spans="1:22" x14ac:dyDescent="0.25">
      <c r="A35" s="505"/>
      <c r="B35" s="196" t="s">
        <v>239</v>
      </c>
      <c r="C35" s="123"/>
      <c r="D35" s="119">
        <v>1</v>
      </c>
      <c r="E35" s="120">
        <v>1</v>
      </c>
      <c r="F35" s="120">
        <v>2</v>
      </c>
      <c r="G35" s="197">
        <f t="shared" si="3"/>
        <v>4</v>
      </c>
      <c r="H35" s="507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</row>
    <row r="36" spans="1:22" x14ac:dyDescent="0.25">
      <c r="A36" s="505"/>
      <c r="B36" s="196" t="s">
        <v>280</v>
      </c>
      <c r="C36" s="123"/>
      <c r="D36" s="119">
        <v>1</v>
      </c>
      <c r="E36" s="120">
        <v>1</v>
      </c>
      <c r="F36" s="120">
        <v>2</v>
      </c>
      <c r="G36" s="197">
        <f t="shared" si="3"/>
        <v>4</v>
      </c>
      <c r="H36" s="507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</row>
    <row r="37" spans="1:22" x14ac:dyDescent="0.25">
      <c r="A37" s="505"/>
      <c r="B37" s="196" t="s">
        <v>231</v>
      </c>
      <c r="C37" s="123"/>
      <c r="D37" s="119">
        <v>1</v>
      </c>
      <c r="E37" s="120">
        <v>1</v>
      </c>
      <c r="F37" s="120">
        <v>2</v>
      </c>
      <c r="G37" s="197">
        <f t="shared" si="3"/>
        <v>4</v>
      </c>
      <c r="H37" s="507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</row>
    <row r="38" spans="1:22" x14ac:dyDescent="0.25">
      <c r="A38" s="505"/>
      <c r="B38" s="196" t="s">
        <v>279</v>
      </c>
      <c r="C38" s="125"/>
      <c r="D38" s="119">
        <v>1</v>
      </c>
      <c r="E38" s="120">
        <v>0</v>
      </c>
      <c r="F38" s="120">
        <v>3</v>
      </c>
      <c r="G38" s="197">
        <f t="shared" si="3"/>
        <v>4</v>
      </c>
      <c r="H38" s="507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</row>
    <row r="39" spans="1:22" x14ac:dyDescent="0.25">
      <c r="A39" s="505"/>
      <c r="B39" s="196" t="s">
        <v>297</v>
      </c>
      <c r="C39" s="125"/>
      <c r="D39" s="119">
        <v>1</v>
      </c>
      <c r="E39" s="120">
        <v>1</v>
      </c>
      <c r="F39" s="120">
        <v>2</v>
      </c>
      <c r="G39" s="197">
        <f t="shared" si="3"/>
        <v>4</v>
      </c>
      <c r="H39" s="507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</row>
    <row r="40" spans="1:22" x14ac:dyDescent="0.25">
      <c r="A40" s="505"/>
      <c r="B40" s="196" t="s">
        <v>285</v>
      </c>
      <c r="C40" s="123"/>
      <c r="D40" s="119">
        <v>1</v>
      </c>
      <c r="E40" s="120">
        <v>1</v>
      </c>
      <c r="F40" s="120">
        <v>2</v>
      </c>
      <c r="G40" s="197">
        <f t="shared" si="3"/>
        <v>4</v>
      </c>
      <c r="H40" s="507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</row>
    <row r="41" spans="1:22" x14ac:dyDescent="0.25">
      <c r="A41" s="505"/>
      <c r="B41" s="250" t="s">
        <v>461</v>
      </c>
      <c r="C41" s="297" t="s">
        <v>209</v>
      </c>
      <c r="D41" s="252">
        <v>1</v>
      </c>
      <c r="E41" s="253">
        <v>1</v>
      </c>
      <c r="F41" s="253">
        <v>2</v>
      </c>
      <c r="G41" s="254">
        <f t="shared" si="3"/>
        <v>4</v>
      </c>
      <c r="H41" s="507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</row>
    <row r="42" spans="1:22" x14ac:dyDescent="0.25">
      <c r="A42" s="505"/>
      <c r="B42" s="196" t="s">
        <v>256</v>
      </c>
      <c r="C42" s="123"/>
      <c r="D42" s="119">
        <v>1</v>
      </c>
      <c r="E42" s="120">
        <v>0</v>
      </c>
      <c r="F42" s="120">
        <v>2</v>
      </c>
      <c r="G42" s="197">
        <f t="shared" si="3"/>
        <v>3</v>
      </c>
      <c r="H42" s="507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</row>
    <row r="43" spans="1:22" x14ac:dyDescent="0.25">
      <c r="A43" s="505"/>
      <c r="B43" s="298" t="s">
        <v>408</v>
      </c>
      <c r="C43" s="299"/>
      <c r="D43" s="277">
        <v>1</v>
      </c>
      <c r="E43" s="278">
        <v>0</v>
      </c>
      <c r="F43" s="278">
        <v>1</v>
      </c>
      <c r="G43" s="197">
        <f t="shared" si="3"/>
        <v>2</v>
      </c>
      <c r="H43" s="507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</row>
    <row r="44" spans="1:22" x14ac:dyDescent="0.25">
      <c r="A44" s="505"/>
      <c r="B44" s="298" t="s">
        <v>247</v>
      </c>
      <c r="C44" s="299"/>
      <c r="D44" s="277">
        <v>1</v>
      </c>
      <c r="E44" s="278">
        <v>0</v>
      </c>
      <c r="F44" s="278">
        <v>1</v>
      </c>
      <c r="G44" s="197">
        <f t="shared" si="3"/>
        <v>2</v>
      </c>
      <c r="H44" s="507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</row>
    <row r="45" spans="1:22" x14ac:dyDescent="0.25">
      <c r="A45" s="505"/>
      <c r="B45" s="298" t="s">
        <v>252</v>
      </c>
      <c r="C45" s="299"/>
      <c r="D45" s="277">
        <v>1</v>
      </c>
      <c r="E45" s="278">
        <v>0</v>
      </c>
      <c r="F45" s="278">
        <v>1</v>
      </c>
      <c r="G45" s="197">
        <f t="shared" si="3"/>
        <v>2</v>
      </c>
      <c r="H45" s="507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</row>
    <row r="46" spans="1:22" x14ac:dyDescent="0.25">
      <c r="A46" s="505"/>
      <c r="B46" s="423" t="s">
        <v>459</v>
      </c>
      <c r="C46" s="424" t="s">
        <v>209</v>
      </c>
      <c r="D46" s="425">
        <v>1</v>
      </c>
      <c r="E46" s="426">
        <v>0</v>
      </c>
      <c r="F46" s="426">
        <v>1</v>
      </c>
      <c r="G46" s="254">
        <f t="shared" si="3"/>
        <v>2</v>
      </c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</row>
    <row r="47" spans="1:22" x14ac:dyDescent="0.25">
      <c r="A47" s="505"/>
      <c r="B47" s="298" t="s">
        <v>409</v>
      </c>
      <c r="C47" s="299"/>
      <c r="D47" s="277">
        <v>1</v>
      </c>
      <c r="E47" s="278">
        <v>0</v>
      </c>
      <c r="F47" s="278">
        <v>0</v>
      </c>
      <c r="G47" s="197">
        <f t="shared" si="3"/>
        <v>1</v>
      </c>
      <c r="H47" s="507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</row>
    <row r="48" spans="1:22" ht="15.75" thickBot="1" x14ac:dyDescent="0.3">
      <c r="A48" s="505"/>
      <c r="B48" s="191" t="s">
        <v>294</v>
      </c>
      <c r="C48" s="192"/>
      <c r="D48" s="193">
        <v>1</v>
      </c>
      <c r="E48" s="194">
        <v>0</v>
      </c>
      <c r="F48" s="194">
        <v>0</v>
      </c>
      <c r="G48" s="195">
        <f t="shared" si="3"/>
        <v>1</v>
      </c>
      <c r="H48" s="507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</row>
    <row r="49" spans="1:22" x14ac:dyDescent="0.25">
      <c r="A49" s="505"/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5"/>
      <c r="U49" s="505"/>
      <c r="V49" s="505"/>
    </row>
  </sheetData>
  <sortState ref="B5:G49">
    <sortCondition descending="1" ref="D5:D49"/>
    <sortCondition descending="1" ref="G5:G49"/>
  </sortState>
  <conditionalFormatting sqref="B2:B8 B19:B24 B26:B29">
    <cfRule type="expression" dxfId="104" priority="22" stopIfTrue="1">
      <formula>(OR(N2="NL",N2="NLJ"))</formula>
    </cfRule>
    <cfRule type="expression" dxfId="103" priority="23" stopIfTrue="1">
      <formula>(OR(N2="RL",N2="RLJ"))</formula>
    </cfRule>
    <cfRule type="expression" dxfId="102" priority="24" stopIfTrue="1">
      <formula>(N2="MO")</formula>
    </cfRule>
  </conditionalFormatting>
  <conditionalFormatting sqref="B9:B18">
    <cfRule type="expression" dxfId="101" priority="19" stopIfTrue="1">
      <formula>(OR(N9="NL",N9="NLJ"))</formula>
    </cfRule>
    <cfRule type="expression" dxfId="100" priority="20" stopIfTrue="1">
      <formula>(OR(N9="RL",N9="RLJ"))</formula>
    </cfRule>
    <cfRule type="expression" dxfId="99" priority="21" stopIfTrue="1">
      <formula>(N9="MO")</formula>
    </cfRule>
  </conditionalFormatting>
  <conditionalFormatting sqref="I2:I29">
    <cfRule type="expression" dxfId="98" priority="16" stopIfTrue="1">
      <formula>(OR(Y2="NL",Y2="NLJ"))</formula>
    </cfRule>
    <cfRule type="expression" dxfId="97" priority="17" stopIfTrue="1">
      <formula>(OR(Y2="RL",Y2="RLJ"))</formula>
    </cfRule>
    <cfRule type="expression" dxfId="96" priority="18" stopIfTrue="1">
      <formula>(Y2="MO")</formula>
    </cfRule>
  </conditionalFormatting>
  <conditionalFormatting sqref="I20">
    <cfRule type="expression" dxfId="95" priority="13" stopIfTrue="1">
      <formula>(OR(X19="NL",X19="NLJ"))</formula>
    </cfRule>
    <cfRule type="expression" dxfId="94" priority="14" stopIfTrue="1">
      <formula>(OR(X19="RL",X19="RLJ"))</formula>
    </cfRule>
    <cfRule type="expression" dxfId="93" priority="15" stopIfTrue="1">
      <formula>(X19="MO")</formula>
    </cfRule>
  </conditionalFormatting>
  <conditionalFormatting sqref="I21">
    <cfRule type="expression" dxfId="92" priority="10" stopIfTrue="1">
      <formula>(OR(X20="NL",X20="NLJ"))</formula>
    </cfRule>
    <cfRule type="expression" dxfId="91" priority="11" stopIfTrue="1">
      <formula>(OR(X20="RL",X20="RLJ"))</formula>
    </cfRule>
    <cfRule type="expression" dxfId="90" priority="12" stopIfTrue="1">
      <formula>(X20="MO")</formula>
    </cfRule>
  </conditionalFormatting>
  <conditionalFormatting sqref="I21">
    <cfRule type="expression" dxfId="89" priority="7" stopIfTrue="1">
      <formula>(OR(X20="NL",X20="NLJ"))</formula>
    </cfRule>
    <cfRule type="expression" dxfId="88" priority="8" stopIfTrue="1">
      <formula>(OR(X20="RL",X20="RLJ"))</formula>
    </cfRule>
    <cfRule type="expression" dxfId="87" priority="9" stopIfTrue="1">
      <formula>(X20="MO")</formula>
    </cfRule>
  </conditionalFormatting>
  <conditionalFormatting sqref="I22 I24 I26 I28">
    <cfRule type="expression" dxfId="86" priority="4" stopIfTrue="1">
      <formula>(OR(X21="NL",X21="NLJ"))</formula>
    </cfRule>
    <cfRule type="expression" dxfId="85" priority="5" stopIfTrue="1">
      <formula>(OR(X21="RL",X21="RLJ"))</formula>
    </cfRule>
    <cfRule type="expression" dxfId="84" priority="6" stopIfTrue="1">
      <formula>(X21="MO")</formula>
    </cfRule>
  </conditionalFormatting>
  <conditionalFormatting sqref="P2:P6">
    <cfRule type="expression" dxfId="83" priority="1" stopIfTrue="1">
      <formula>(OR(AG2="NL",AG2="NLJ"))</formula>
    </cfRule>
    <cfRule type="expression" dxfId="82" priority="2" stopIfTrue="1">
      <formula>(OR(AG2="RL",AG2="RLJ"))</formula>
    </cfRule>
    <cfRule type="expression" dxfId="81" priority="3" stopIfTrue="1">
      <formula>(AG2="MO")</formula>
    </cfRule>
  </conditionalFormatting>
  <conditionalFormatting sqref="B25">
    <cfRule type="expression" dxfId="80" priority="28" stopIfTrue="1">
      <formula>(OR(#REF!="NL",#REF!="NLJ"))</formula>
    </cfRule>
    <cfRule type="expression" dxfId="79" priority="29" stopIfTrue="1">
      <formula>(OR(#REF!="RL",#REF!="RLJ"))</formula>
    </cfRule>
    <cfRule type="expression" dxfId="78" priority="30" stopIfTrue="1">
      <formula>(#REF!="MO")</formula>
    </cfRule>
  </conditionalFormatting>
  <conditionalFormatting sqref="P7">
    <cfRule type="expression" dxfId="77" priority="196" stopIfTrue="1">
      <formula>(OR(AG8="NL",AG8="NLJ"))</formula>
    </cfRule>
    <cfRule type="expression" dxfId="76" priority="197" stopIfTrue="1">
      <formula>(OR(AG8="RL",AG8="RLJ"))</formula>
    </cfRule>
    <cfRule type="expression" dxfId="75" priority="198" stopIfTrue="1">
      <formula>(AG8="MO")</formula>
    </cfRule>
  </conditionalFormatting>
  <conditionalFormatting sqref="B32:B48">
    <cfRule type="expression" dxfId="74" priority="202" stopIfTrue="1">
      <formula>(OR(N30="NL",N30="NLJ"))</formula>
    </cfRule>
    <cfRule type="expression" dxfId="73" priority="203" stopIfTrue="1">
      <formula>(OR(N30="RL",N30="RLJ"))</formula>
    </cfRule>
    <cfRule type="expression" dxfId="72" priority="204" stopIfTrue="1">
      <formula>(N30="MO")</formula>
    </cfRule>
  </conditionalFormatting>
  <conditionalFormatting sqref="B30:B31">
    <cfRule type="expression" dxfId="71" priority="205" stopIfTrue="1">
      <formula>(OR(#REF!="NL",#REF!="NLJ"))</formula>
    </cfRule>
    <cfRule type="expression" dxfId="70" priority="206" stopIfTrue="1">
      <formula>(OR(#REF!="RL",#REF!="RLJ"))</formula>
    </cfRule>
    <cfRule type="expression" dxfId="69" priority="207" stopIfTrue="1">
      <formula>(#REF!="MO")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topLeftCell="A35" workbookViewId="0">
      <selection activeCell="I45" sqref="I45"/>
    </sheetView>
  </sheetViews>
  <sheetFormatPr baseColWidth="10" defaultRowHeight="15" x14ac:dyDescent="0.25"/>
  <cols>
    <col min="1" max="1" width="11.42578125" style="274"/>
    <col min="2" max="2" width="26.85546875" style="274" bestFit="1" customWidth="1"/>
    <col min="3" max="3" width="16.5703125" style="274" customWidth="1"/>
    <col min="4" max="4" width="15.42578125" style="274" customWidth="1"/>
    <col min="5" max="16384" width="11.42578125" style="274"/>
  </cols>
  <sheetData>
    <row r="1" spans="2:11" ht="15.75" thickBot="1" x14ac:dyDescent="0.3">
      <c r="E1" s="274" t="s">
        <v>391</v>
      </c>
      <c r="F1" s="274" t="s">
        <v>392</v>
      </c>
      <c r="G1" s="274" t="s">
        <v>595</v>
      </c>
      <c r="H1" s="274" t="s">
        <v>596</v>
      </c>
      <c r="I1" s="274" t="s">
        <v>391</v>
      </c>
    </row>
    <row r="2" spans="2:11" ht="15.75" thickBot="1" x14ac:dyDescent="0.3">
      <c r="D2" s="343" t="s">
        <v>363</v>
      </c>
      <c r="E2" s="343" t="s">
        <v>43</v>
      </c>
      <c r="F2" s="343" t="s">
        <v>42</v>
      </c>
      <c r="G2" s="343" t="s">
        <v>66</v>
      </c>
      <c r="H2" s="343" t="s">
        <v>84</v>
      </c>
      <c r="I2" s="343" t="s">
        <v>44</v>
      </c>
      <c r="J2" s="343" t="s">
        <v>30</v>
      </c>
      <c r="K2" s="343" t="s">
        <v>45</v>
      </c>
    </row>
    <row r="3" spans="2:11" x14ac:dyDescent="0.25">
      <c r="B3" s="337" t="s">
        <v>160</v>
      </c>
      <c r="C3" s="337" t="s">
        <v>387</v>
      </c>
      <c r="D3" s="341">
        <f t="shared" ref="D3:D34" si="0">SUM(E3:K3)</f>
        <v>26</v>
      </c>
      <c r="E3" s="284">
        <v>7</v>
      </c>
      <c r="F3" s="284">
        <v>2</v>
      </c>
      <c r="G3" s="284">
        <v>4</v>
      </c>
      <c r="H3" s="284">
        <v>11</v>
      </c>
      <c r="I3" s="284">
        <v>2</v>
      </c>
      <c r="J3" s="284"/>
      <c r="K3" s="284"/>
    </row>
    <row r="4" spans="2:11" x14ac:dyDescent="0.25">
      <c r="B4" s="338" t="s">
        <v>146</v>
      </c>
      <c r="C4" s="338" t="s">
        <v>64</v>
      </c>
      <c r="D4" s="339">
        <f t="shared" si="0"/>
        <v>23</v>
      </c>
      <c r="E4" s="344">
        <v>2</v>
      </c>
      <c r="F4" s="344">
        <v>11</v>
      </c>
      <c r="G4" s="344">
        <v>1</v>
      </c>
      <c r="H4" s="344">
        <v>7</v>
      </c>
      <c r="I4" s="344">
        <v>2</v>
      </c>
      <c r="J4" s="344"/>
      <c r="K4" s="344"/>
    </row>
    <row r="5" spans="2:11" x14ac:dyDescent="0.25">
      <c r="B5" s="338" t="s">
        <v>151</v>
      </c>
      <c r="C5" s="338" t="s">
        <v>387</v>
      </c>
      <c r="D5" s="339">
        <f t="shared" si="0"/>
        <v>21</v>
      </c>
      <c r="E5" s="344">
        <v>4</v>
      </c>
      <c r="F5" s="344">
        <v>0</v>
      </c>
      <c r="G5" s="344"/>
      <c r="H5" s="344">
        <v>16</v>
      </c>
      <c r="I5" s="344">
        <v>1</v>
      </c>
      <c r="J5" s="344"/>
      <c r="K5" s="344"/>
    </row>
    <row r="6" spans="2:11" x14ac:dyDescent="0.25">
      <c r="B6" s="338" t="s">
        <v>144</v>
      </c>
      <c r="C6" s="338" t="s">
        <v>62</v>
      </c>
      <c r="D6" s="339">
        <f t="shared" si="0"/>
        <v>10</v>
      </c>
      <c r="E6" s="344">
        <v>0</v>
      </c>
      <c r="F6" s="344">
        <v>7</v>
      </c>
      <c r="G6" s="344"/>
      <c r="H6" s="344">
        <v>2</v>
      </c>
      <c r="I6" s="344">
        <v>1</v>
      </c>
      <c r="J6" s="344"/>
      <c r="K6" s="344"/>
    </row>
    <row r="7" spans="2:11" x14ac:dyDescent="0.25">
      <c r="B7" s="338" t="s">
        <v>142</v>
      </c>
      <c r="C7" s="338" t="s">
        <v>63</v>
      </c>
      <c r="D7" s="339">
        <f t="shared" si="0"/>
        <v>10</v>
      </c>
      <c r="E7" s="344">
        <v>4</v>
      </c>
      <c r="F7" s="344">
        <v>4</v>
      </c>
      <c r="G7" s="344"/>
      <c r="H7" s="344"/>
      <c r="I7" s="344">
        <v>2</v>
      </c>
      <c r="J7" s="344"/>
      <c r="K7" s="344"/>
    </row>
    <row r="8" spans="2:11" x14ac:dyDescent="0.25">
      <c r="B8" s="338" t="s">
        <v>156</v>
      </c>
      <c r="C8" s="338" t="s">
        <v>62</v>
      </c>
      <c r="D8" s="339">
        <f t="shared" si="0"/>
        <v>9</v>
      </c>
      <c r="E8" s="344">
        <v>1</v>
      </c>
      <c r="F8" s="344">
        <v>4</v>
      </c>
      <c r="G8" s="344"/>
      <c r="H8" s="344">
        <v>4</v>
      </c>
      <c r="I8" s="344"/>
      <c r="J8" s="344"/>
      <c r="K8" s="344"/>
    </row>
    <row r="9" spans="2:11" x14ac:dyDescent="0.25">
      <c r="B9" s="338" t="s">
        <v>494</v>
      </c>
      <c r="C9" s="338" t="s">
        <v>179</v>
      </c>
      <c r="D9" s="339">
        <f t="shared" si="0"/>
        <v>8</v>
      </c>
      <c r="E9" s="344"/>
      <c r="F9" s="344"/>
      <c r="G9" s="344"/>
      <c r="H9" s="344">
        <v>4</v>
      </c>
      <c r="I9" s="344">
        <v>4</v>
      </c>
      <c r="J9" s="344"/>
      <c r="K9" s="344"/>
    </row>
    <row r="10" spans="2:11" x14ac:dyDescent="0.25">
      <c r="B10" s="338" t="s">
        <v>514</v>
      </c>
      <c r="C10" s="338" t="s">
        <v>64</v>
      </c>
      <c r="D10" s="339">
        <f t="shared" si="0"/>
        <v>7</v>
      </c>
      <c r="E10" s="344"/>
      <c r="F10" s="344"/>
      <c r="G10" s="344"/>
      <c r="H10" s="344">
        <v>7</v>
      </c>
      <c r="I10" s="344"/>
      <c r="J10" s="344"/>
      <c r="K10" s="344"/>
    </row>
    <row r="11" spans="2:11" x14ac:dyDescent="0.25">
      <c r="B11" s="338" t="s">
        <v>155</v>
      </c>
      <c r="C11" s="338" t="s">
        <v>63</v>
      </c>
      <c r="D11" s="339">
        <f t="shared" si="0"/>
        <v>7</v>
      </c>
      <c r="E11" s="344">
        <v>1</v>
      </c>
      <c r="F11" s="344">
        <v>1</v>
      </c>
      <c r="G11" s="344">
        <v>4</v>
      </c>
      <c r="H11" s="344"/>
      <c r="I11" s="344">
        <v>1</v>
      </c>
      <c r="J11" s="344"/>
      <c r="K11" s="344"/>
    </row>
    <row r="12" spans="2:11" x14ac:dyDescent="0.25">
      <c r="B12" s="338" t="s">
        <v>124</v>
      </c>
      <c r="C12" s="338" t="s">
        <v>63</v>
      </c>
      <c r="D12" s="339">
        <f t="shared" si="0"/>
        <v>6</v>
      </c>
      <c r="E12" s="344">
        <v>1</v>
      </c>
      <c r="F12" s="344">
        <v>1</v>
      </c>
      <c r="G12" s="344">
        <v>1</v>
      </c>
      <c r="H12" s="344">
        <v>2</v>
      </c>
      <c r="I12" s="344">
        <v>1</v>
      </c>
      <c r="J12" s="344"/>
      <c r="K12" s="344"/>
    </row>
    <row r="13" spans="2:11" x14ac:dyDescent="0.25">
      <c r="B13" s="338" t="s">
        <v>351</v>
      </c>
      <c r="C13" s="338" t="s">
        <v>62</v>
      </c>
      <c r="D13" s="339">
        <f t="shared" si="0"/>
        <v>5</v>
      </c>
      <c r="E13" s="344"/>
      <c r="F13" s="344"/>
      <c r="G13" s="344"/>
      <c r="H13" s="344">
        <v>4</v>
      </c>
      <c r="I13" s="344">
        <v>1</v>
      </c>
      <c r="J13" s="344"/>
      <c r="K13" s="344"/>
    </row>
    <row r="14" spans="2:11" x14ac:dyDescent="0.25">
      <c r="B14" s="338" t="s">
        <v>204</v>
      </c>
      <c r="C14" s="338" t="s">
        <v>70</v>
      </c>
      <c r="D14" s="339">
        <f t="shared" si="0"/>
        <v>5</v>
      </c>
      <c r="E14" s="344"/>
      <c r="F14" s="344"/>
      <c r="G14" s="344"/>
      <c r="H14" s="344">
        <v>4</v>
      </c>
      <c r="I14" s="344">
        <v>1</v>
      </c>
      <c r="J14" s="344"/>
      <c r="K14" s="344"/>
    </row>
    <row r="15" spans="2:11" x14ac:dyDescent="0.25">
      <c r="B15" s="338" t="s">
        <v>149</v>
      </c>
      <c r="C15" s="338" t="s">
        <v>387</v>
      </c>
      <c r="D15" s="339">
        <f t="shared" si="0"/>
        <v>5</v>
      </c>
      <c r="E15" s="344">
        <v>1</v>
      </c>
      <c r="F15" s="344">
        <v>2</v>
      </c>
      <c r="G15" s="344"/>
      <c r="H15" s="344">
        <v>2</v>
      </c>
      <c r="I15" s="344"/>
      <c r="J15" s="344"/>
      <c r="K15" s="344"/>
    </row>
    <row r="16" spans="2:11" x14ac:dyDescent="0.25">
      <c r="B16" s="338" t="s">
        <v>531</v>
      </c>
      <c r="C16" s="338" t="s">
        <v>62</v>
      </c>
      <c r="D16" s="339">
        <f t="shared" si="0"/>
        <v>4</v>
      </c>
      <c r="E16" s="344">
        <v>1</v>
      </c>
      <c r="F16" s="344">
        <v>0</v>
      </c>
      <c r="G16" s="344"/>
      <c r="H16" s="344">
        <v>2</v>
      </c>
      <c r="I16" s="344">
        <v>1</v>
      </c>
      <c r="J16" s="344"/>
      <c r="K16" s="344"/>
    </row>
    <row r="17" spans="2:11" x14ac:dyDescent="0.25">
      <c r="B17" s="338" t="s">
        <v>500</v>
      </c>
      <c r="C17" s="338" t="s">
        <v>179</v>
      </c>
      <c r="D17" s="339">
        <f t="shared" si="0"/>
        <v>4</v>
      </c>
      <c r="E17" s="344"/>
      <c r="F17" s="344"/>
      <c r="G17" s="344">
        <v>2</v>
      </c>
      <c r="H17" s="344"/>
      <c r="I17" s="344">
        <v>2</v>
      </c>
      <c r="J17" s="344"/>
      <c r="K17" s="344"/>
    </row>
    <row r="18" spans="2:11" x14ac:dyDescent="0.25">
      <c r="B18" s="338" t="s">
        <v>540</v>
      </c>
      <c r="C18" s="338" t="s">
        <v>64</v>
      </c>
      <c r="D18" s="339">
        <f t="shared" si="0"/>
        <v>4</v>
      </c>
      <c r="E18" s="344"/>
      <c r="F18" s="344"/>
      <c r="G18" s="344"/>
      <c r="H18" s="344"/>
      <c r="I18" s="344">
        <v>4</v>
      </c>
      <c r="J18" s="344"/>
      <c r="K18" s="344"/>
    </row>
    <row r="19" spans="2:11" x14ac:dyDescent="0.25">
      <c r="B19" s="338" t="s">
        <v>154</v>
      </c>
      <c r="C19" s="338" t="s">
        <v>70</v>
      </c>
      <c r="D19" s="339">
        <f t="shared" si="0"/>
        <v>3</v>
      </c>
      <c r="E19" s="344"/>
      <c r="F19" s="344"/>
      <c r="G19" s="344">
        <v>1</v>
      </c>
      <c r="H19" s="344">
        <v>2</v>
      </c>
      <c r="I19" s="344"/>
      <c r="J19" s="344"/>
      <c r="K19" s="344"/>
    </row>
    <row r="20" spans="2:11" x14ac:dyDescent="0.25">
      <c r="B20" s="338" t="s">
        <v>178</v>
      </c>
      <c r="C20" s="338" t="s">
        <v>64</v>
      </c>
      <c r="D20" s="339">
        <f t="shared" si="0"/>
        <v>3</v>
      </c>
      <c r="E20" s="344">
        <v>1</v>
      </c>
      <c r="F20" s="344">
        <v>2</v>
      </c>
      <c r="G20" s="344"/>
      <c r="H20" s="344"/>
      <c r="I20" s="344"/>
      <c r="J20" s="344"/>
      <c r="K20" s="344"/>
    </row>
    <row r="21" spans="2:11" x14ac:dyDescent="0.25">
      <c r="B21" s="338" t="s">
        <v>176</v>
      </c>
      <c r="C21" s="338" t="s">
        <v>64</v>
      </c>
      <c r="D21" s="339">
        <f t="shared" si="0"/>
        <v>3</v>
      </c>
      <c r="E21" s="344">
        <v>2</v>
      </c>
      <c r="F21" s="344">
        <v>0</v>
      </c>
      <c r="G21" s="344">
        <v>1</v>
      </c>
      <c r="H21" s="344"/>
      <c r="I21" s="344"/>
      <c r="J21" s="344"/>
      <c r="K21" s="344"/>
    </row>
    <row r="22" spans="2:11" s="610" customFormat="1" x14ac:dyDescent="0.25">
      <c r="B22" s="611" t="s">
        <v>159</v>
      </c>
      <c r="C22" s="611" t="s">
        <v>387</v>
      </c>
      <c r="D22" s="339">
        <f t="shared" si="0"/>
        <v>3</v>
      </c>
      <c r="E22" s="612">
        <v>1</v>
      </c>
      <c r="F22" s="612">
        <v>0</v>
      </c>
      <c r="G22" s="612">
        <v>2</v>
      </c>
      <c r="H22" s="612"/>
      <c r="I22" s="612"/>
      <c r="J22" s="612"/>
      <c r="K22" s="612"/>
    </row>
    <row r="23" spans="2:11" s="610" customFormat="1" x14ac:dyDescent="0.25">
      <c r="B23" s="611" t="s">
        <v>150</v>
      </c>
      <c r="C23" s="611" t="s">
        <v>64</v>
      </c>
      <c r="D23" s="339">
        <f t="shared" si="0"/>
        <v>2</v>
      </c>
      <c r="E23" s="612"/>
      <c r="F23" s="612"/>
      <c r="G23" s="612"/>
      <c r="H23" s="612">
        <v>2</v>
      </c>
      <c r="I23" s="612"/>
      <c r="J23" s="612"/>
      <c r="K23" s="612"/>
    </row>
    <row r="24" spans="2:11" s="610" customFormat="1" x14ac:dyDescent="0.25">
      <c r="B24" s="611" t="s">
        <v>163</v>
      </c>
      <c r="C24" s="611" t="s">
        <v>65</v>
      </c>
      <c r="D24" s="339">
        <f t="shared" si="0"/>
        <v>2</v>
      </c>
      <c r="E24" s="612"/>
      <c r="F24" s="612"/>
      <c r="G24" s="612"/>
      <c r="H24" s="612">
        <v>2</v>
      </c>
      <c r="I24" s="612"/>
      <c r="J24" s="612"/>
      <c r="K24" s="612"/>
    </row>
    <row r="25" spans="2:11" s="610" customFormat="1" x14ac:dyDescent="0.25">
      <c r="B25" s="611" t="s">
        <v>597</v>
      </c>
      <c r="C25" s="611" t="s">
        <v>387</v>
      </c>
      <c r="D25" s="339">
        <f t="shared" si="0"/>
        <v>2</v>
      </c>
      <c r="E25" s="612"/>
      <c r="F25" s="612"/>
      <c r="G25" s="612"/>
      <c r="H25" s="612">
        <v>2</v>
      </c>
      <c r="I25" s="612"/>
      <c r="J25" s="612"/>
      <c r="K25" s="612"/>
    </row>
    <row r="26" spans="2:11" s="610" customFormat="1" x14ac:dyDescent="0.25">
      <c r="B26" s="611" t="s">
        <v>147</v>
      </c>
      <c r="C26" s="611" t="s">
        <v>62</v>
      </c>
      <c r="D26" s="339">
        <f t="shared" si="0"/>
        <v>2</v>
      </c>
      <c r="E26" s="612">
        <v>0</v>
      </c>
      <c r="F26" s="612">
        <v>2</v>
      </c>
      <c r="G26" s="612"/>
      <c r="H26" s="612"/>
      <c r="I26" s="612"/>
      <c r="J26" s="612"/>
      <c r="K26" s="612"/>
    </row>
    <row r="27" spans="2:11" s="610" customFormat="1" x14ac:dyDescent="0.25">
      <c r="B27" s="611" t="s">
        <v>167</v>
      </c>
      <c r="C27" s="611" t="s">
        <v>64</v>
      </c>
      <c r="D27" s="339">
        <f t="shared" si="0"/>
        <v>2</v>
      </c>
      <c r="E27" s="612">
        <v>2</v>
      </c>
      <c r="F27" s="612">
        <v>0</v>
      </c>
      <c r="G27" s="612"/>
      <c r="H27" s="612"/>
      <c r="I27" s="612"/>
      <c r="J27" s="612"/>
      <c r="K27" s="612"/>
    </row>
    <row r="28" spans="2:11" s="610" customFormat="1" x14ac:dyDescent="0.25">
      <c r="B28" s="611" t="s">
        <v>203</v>
      </c>
      <c r="C28" s="611" t="s">
        <v>70</v>
      </c>
      <c r="D28" s="339">
        <f t="shared" si="0"/>
        <v>2</v>
      </c>
      <c r="E28" s="612">
        <v>2</v>
      </c>
      <c r="F28" s="612">
        <v>0</v>
      </c>
      <c r="G28" s="612"/>
      <c r="H28" s="612"/>
      <c r="I28" s="612"/>
      <c r="J28" s="612"/>
      <c r="K28" s="612"/>
    </row>
    <row r="29" spans="2:11" s="610" customFormat="1" x14ac:dyDescent="0.25">
      <c r="B29" s="611" t="s">
        <v>356</v>
      </c>
      <c r="C29" s="611" t="s">
        <v>387</v>
      </c>
      <c r="D29" s="339">
        <f t="shared" si="0"/>
        <v>2</v>
      </c>
      <c r="E29" s="612"/>
      <c r="F29" s="612"/>
      <c r="G29" s="612">
        <v>2</v>
      </c>
      <c r="H29" s="612"/>
      <c r="I29" s="612"/>
      <c r="J29" s="612"/>
      <c r="K29" s="612"/>
    </row>
    <row r="30" spans="2:11" s="610" customFormat="1" x14ac:dyDescent="0.25">
      <c r="B30" s="611" t="s">
        <v>150</v>
      </c>
      <c r="C30" s="611" t="s">
        <v>64</v>
      </c>
      <c r="D30" s="339">
        <f t="shared" si="0"/>
        <v>1</v>
      </c>
      <c r="E30" s="612">
        <v>0</v>
      </c>
      <c r="F30" s="612">
        <v>1</v>
      </c>
      <c r="G30" s="612"/>
      <c r="H30" s="612"/>
      <c r="I30" s="612"/>
      <c r="J30" s="612"/>
      <c r="K30" s="612"/>
    </row>
    <row r="31" spans="2:11" s="610" customFormat="1" x14ac:dyDescent="0.25">
      <c r="B31" s="611" t="s">
        <v>320</v>
      </c>
      <c r="C31" s="611" t="s">
        <v>63</v>
      </c>
      <c r="D31" s="339">
        <f t="shared" si="0"/>
        <v>1</v>
      </c>
      <c r="E31" s="612">
        <v>0</v>
      </c>
      <c r="F31" s="612">
        <v>1</v>
      </c>
      <c r="G31" s="612"/>
      <c r="H31" s="612"/>
      <c r="I31" s="612"/>
      <c r="J31" s="612"/>
      <c r="K31" s="612"/>
    </row>
    <row r="32" spans="2:11" s="610" customFormat="1" x14ac:dyDescent="0.25">
      <c r="B32" s="611" t="s">
        <v>152</v>
      </c>
      <c r="C32" s="611" t="s">
        <v>64</v>
      </c>
      <c r="D32" s="339">
        <f t="shared" si="0"/>
        <v>1</v>
      </c>
      <c r="E32" s="612">
        <v>0</v>
      </c>
      <c r="F32" s="612">
        <v>1</v>
      </c>
      <c r="G32" s="612"/>
      <c r="H32" s="612"/>
      <c r="I32" s="612"/>
      <c r="J32" s="612"/>
      <c r="K32" s="612"/>
    </row>
    <row r="33" spans="2:11" s="610" customFormat="1" x14ac:dyDescent="0.25">
      <c r="B33" s="611" t="s">
        <v>462</v>
      </c>
      <c r="C33" s="611" t="s">
        <v>387</v>
      </c>
      <c r="D33" s="339">
        <f t="shared" si="0"/>
        <v>1</v>
      </c>
      <c r="E33" s="612"/>
      <c r="F33" s="612"/>
      <c r="G33" s="612">
        <v>1</v>
      </c>
      <c r="H33" s="612"/>
      <c r="I33" s="612"/>
      <c r="J33" s="612"/>
      <c r="K33" s="612"/>
    </row>
    <row r="34" spans="2:11" ht="15.75" thickBot="1" x14ac:dyDescent="0.3">
      <c r="B34" s="340" t="s">
        <v>148</v>
      </c>
      <c r="C34" s="340" t="s">
        <v>65</v>
      </c>
      <c r="D34" s="342">
        <f t="shared" si="0"/>
        <v>1</v>
      </c>
      <c r="E34" s="345">
        <v>1</v>
      </c>
      <c r="F34" s="345">
        <v>0</v>
      </c>
      <c r="G34" s="345"/>
      <c r="H34" s="345"/>
      <c r="I34" s="345"/>
      <c r="J34" s="345"/>
      <c r="K34" s="345"/>
    </row>
    <row r="35" spans="2:11" ht="15.75" thickBot="1" x14ac:dyDescent="0.3">
      <c r="C35" s="274" t="s">
        <v>389</v>
      </c>
      <c r="E35" s="274" t="s">
        <v>393</v>
      </c>
      <c r="F35" s="274" t="s">
        <v>393</v>
      </c>
      <c r="G35" s="274" t="s">
        <v>598</v>
      </c>
      <c r="H35" s="274" t="s">
        <v>599</v>
      </c>
      <c r="I35" s="274" t="s">
        <v>600</v>
      </c>
    </row>
    <row r="36" spans="2:11" ht="15.75" thickBot="1" x14ac:dyDescent="0.3">
      <c r="C36" s="274" t="s">
        <v>389</v>
      </c>
      <c r="D36" s="343" t="s">
        <v>363</v>
      </c>
      <c r="E36" s="343" t="s">
        <v>43</v>
      </c>
      <c r="F36" s="343" t="s">
        <v>42</v>
      </c>
      <c r="G36" s="343" t="s">
        <v>66</v>
      </c>
      <c r="H36" s="343" t="s">
        <v>84</v>
      </c>
      <c r="I36" s="343" t="s">
        <v>44</v>
      </c>
      <c r="J36" s="343" t="s">
        <v>30</v>
      </c>
      <c r="K36" s="343" t="s">
        <v>45</v>
      </c>
    </row>
    <row r="37" spans="2:11" x14ac:dyDescent="0.25">
      <c r="B37" s="337" t="s">
        <v>173</v>
      </c>
      <c r="C37" s="337" t="s">
        <v>64</v>
      </c>
      <c r="D37" s="341">
        <f t="shared" ref="D37:D43" si="1">SUM(E37:K37)</f>
        <v>40</v>
      </c>
      <c r="E37" s="284">
        <v>11</v>
      </c>
      <c r="F37" s="284">
        <v>11</v>
      </c>
      <c r="G37" s="284">
        <v>7</v>
      </c>
      <c r="H37" s="284">
        <v>11</v>
      </c>
      <c r="I37" s="284"/>
      <c r="J37" s="284"/>
      <c r="K37" s="284"/>
    </row>
    <row r="38" spans="2:11" x14ac:dyDescent="0.25">
      <c r="B38" s="338" t="s">
        <v>169</v>
      </c>
      <c r="C38" s="338" t="s">
        <v>387</v>
      </c>
      <c r="D38" s="339">
        <f t="shared" si="1"/>
        <v>18</v>
      </c>
      <c r="E38" s="344">
        <v>7</v>
      </c>
      <c r="F38" s="344">
        <v>0</v>
      </c>
      <c r="G38" s="344">
        <v>11</v>
      </c>
      <c r="H38" s="344"/>
      <c r="I38" s="344"/>
      <c r="J38" s="344"/>
      <c r="K38" s="344"/>
    </row>
    <row r="39" spans="2:11" x14ac:dyDescent="0.25">
      <c r="B39" s="338" t="s">
        <v>205</v>
      </c>
      <c r="C39" s="338" t="s">
        <v>62</v>
      </c>
      <c r="D39" s="339">
        <f t="shared" si="1"/>
        <v>17</v>
      </c>
      <c r="E39" s="344">
        <v>2</v>
      </c>
      <c r="F39" s="344">
        <v>0</v>
      </c>
      <c r="G39" s="344">
        <v>4</v>
      </c>
      <c r="H39" s="344"/>
      <c r="I39" s="344">
        <v>11</v>
      </c>
      <c r="J39" s="344"/>
      <c r="K39" s="344"/>
    </row>
    <row r="40" spans="2:11" s="610" customFormat="1" x14ac:dyDescent="0.25">
      <c r="B40" s="338" t="s">
        <v>321</v>
      </c>
      <c r="C40" s="338" t="s">
        <v>179</v>
      </c>
      <c r="D40" s="339">
        <f t="shared" si="1"/>
        <v>16</v>
      </c>
      <c r="E40" s="344"/>
      <c r="F40" s="344">
        <v>0</v>
      </c>
      <c r="G40" s="344"/>
      <c r="H40" s="344">
        <v>16</v>
      </c>
      <c r="I40" s="344"/>
      <c r="J40" s="344"/>
      <c r="K40" s="344"/>
    </row>
    <row r="41" spans="2:11" s="610" customFormat="1" x14ac:dyDescent="0.25">
      <c r="B41" s="338" t="s">
        <v>206</v>
      </c>
      <c r="C41" s="338" t="s">
        <v>62</v>
      </c>
      <c r="D41" s="339">
        <f t="shared" si="1"/>
        <v>11</v>
      </c>
      <c r="E41" s="344">
        <v>2</v>
      </c>
      <c r="F41" s="344">
        <v>0</v>
      </c>
      <c r="G41" s="344">
        <v>2</v>
      </c>
      <c r="H41" s="344"/>
      <c r="I41" s="344">
        <v>7</v>
      </c>
      <c r="J41" s="344"/>
      <c r="K41" s="344"/>
    </row>
    <row r="42" spans="2:11" x14ac:dyDescent="0.25">
      <c r="B42" s="338" t="s">
        <v>388</v>
      </c>
      <c r="C42" s="338" t="s">
        <v>63</v>
      </c>
      <c r="D42" s="339">
        <f t="shared" si="1"/>
        <v>4</v>
      </c>
      <c r="E42" s="344">
        <v>4</v>
      </c>
      <c r="F42" s="344">
        <v>0</v>
      </c>
      <c r="G42" s="344"/>
      <c r="H42" s="344"/>
      <c r="I42" s="344"/>
      <c r="J42" s="344"/>
      <c r="K42" s="344"/>
    </row>
    <row r="43" spans="2:11" ht="15.75" thickBot="1" x14ac:dyDescent="0.3">
      <c r="B43" s="340" t="s">
        <v>126</v>
      </c>
      <c r="C43" s="340"/>
      <c r="D43" s="342">
        <f t="shared" si="1"/>
        <v>4</v>
      </c>
      <c r="E43" s="345"/>
      <c r="F43" s="345"/>
      <c r="G43" s="345">
        <v>4</v>
      </c>
      <c r="H43" s="345"/>
      <c r="I43" s="345"/>
      <c r="J43" s="345"/>
      <c r="K43" s="345"/>
    </row>
    <row r="44" spans="2:11" ht="30.75" thickBot="1" x14ac:dyDescent="0.3">
      <c r="C44" s="274" t="s">
        <v>389</v>
      </c>
      <c r="E44" s="346" t="s">
        <v>394</v>
      </c>
      <c r="F44" s="346" t="s">
        <v>395</v>
      </c>
      <c r="G44" s="346" t="s">
        <v>603</v>
      </c>
      <c r="H44" s="346" t="s">
        <v>604</v>
      </c>
      <c r="I44" s="346" t="s">
        <v>605</v>
      </c>
    </row>
    <row r="45" spans="2:11" ht="15.75" thickBot="1" x14ac:dyDescent="0.3">
      <c r="C45" s="274" t="s">
        <v>389</v>
      </c>
      <c r="D45" s="343" t="s">
        <v>363</v>
      </c>
      <c r="E45" s="343" t="s">
        <v>43</v>
      </c>
      <c r="F45" s="343" t="s">
        <v>42</v>
      </c>
      <c r="G45" s="343" t="s">
        <v>66</v>
      </c>
      <c r="H45" s="343" t="s">
        <v>84</v>
      </c>
      <c r="I45" s="343" t="s">
        <v>44</v>
      </c>
      <c r="J45" s="343" t="s">
        <v>30</v>
      </c>
      <c r="K45" s="343" t="s">
        <v>45</v>
      </c>
    </row>
    <row r="46" spans="2:11" x14ac:dyDescent="0.25">
      <c r="B46" s="337" t="s">
        <v>194</v>
      </c>
      <c r="C46" s="337" t="s">
        <v>387</v>
      </c>
      <c r="D46" s="341">
        <f t="shared" ref="D46:D76" si="2">SUM(E46:K46)</f>
        <v>27</v>
      </c>
      <c r="E46" s="284">
        <v>7</v>
      </c>
      <c r="F46" s="284">
        <v>0</v>
      </c>
      <c r="G46" s="284">
        <v>4</v>
      </c>
      <c r="H46" s="284">
        <v>16</v>
      </c>
      <c r="I46" s="284"/>
      <c r="J46" s="284"/>
      <c r="K46" s="284"/>
    </row>
    <row r="47" spans="2:11" x14ac:dyDescent="0.25">
      <c r="B47" s="338" t="s">
        <v>181</v>
      </c>
      <c r="C47" s="338" t="s">
        <v>63</v>
      </c>
      <c r="D47" s="339">
        <f t="shared" si="2"/>
        <v>22</v>
      </c>
      <c r="E47" s="344">
        <v>4</v>
      </c>
      <c r="F47" s="344">
        <v>4</v>
      </c>
      <c r="G47" s="344"/>
      <c r="H47" s="344">
        <v>7</v>
      </c>
      <c r="I47" s="344">
        <v>7</v>
      </c>
      <c r="J47" s="344"/>
      <c r="K47" s="344"/>
    </row>
    <row r="48" spans="2:11" x14ac:dyDescent="0.25">
      <c r="B48" s="338" t="s">
        <v>188</v>
      </c>
      <c r="C48" s="338" t="s">
        <v>62</v>
      </c>
      <c r="D48" s="339">
        <f t="shared" si="2"/>
        <v>21</v>
      </c>
      <c r="E48" s="344">
        <v>2</v>
      </c>
      <c r="F48" s="344">
        <v>7</v>
      </c>
      <c r="G48" s="344">
        <v>4</v>
      </c>
      <c r="H48" s="344">
        <v>4</v>
      </c>
      <c r="I48" s="344">
        <v>4</v>
      </c>
      <c r="J48" s="344"/>
      <c r="K48" s="344"/>
    </row>
    <row r="49" spans="2:11" x14ac:dyDescent="0.25">
      <c r="B49" s="338" t="s">
        <v>190</v>
      </c>
      <c r="C49" s="338" t="s">
        <v>387</v>
      </c>
      <c r="D49" s="339">
        <f t="shared" si="2"/>
        <v>14</v>
      </c>
      <c r="E49" s="344">
        <v>1</v>
      </c>
      <c r="F49" s="344">
        <v>0</v>
      </c>
      <c r="G49" s="344"/>
      <c r="H49" s="344">
        <v>11</v>
      </c>
      <c r="I49" s="344">
        <v>2</v>
      </c>
      <c r="J49" s="344"/>
      <c r="K49" s="344"/>
    </row>
    <row r="50" spans="2:11" x14ac:dyDescent="0.25">
      <c r="B50" s="338" t="s">
        <v>192</v>
      </c>
      <c r="C50" s="338" t="s">
        <v>64</v>
      </c>
      <c r="D50" s="339">
        <f t="shared" si="2"/>
        <v>13</v>
      </c>
      <c r="E50" s="344">
        <v>11</v>
      </c>
      <c r="F50" s="344">
        <v>2</v>
      </c>
      <c r="G50" s="344"/>
      <c r="H50" s="344"/>
      <c r="I50" s="344"/>
      <c r="J50" s="344"/>
      <c r="K50" s="344"/>
    </row>
    <row r="51" spans="2:11" x14ac:dyDescent="0.25">
      <c r="B51" s="338" t="s">
        <v>323</v>
      </c>
      <c r="C51" s="338" t="s">
        <v>387</v>
      </c>
      <c r="D51" s="339">
        <f t="shared" si="2"/>
        <v>13</v>
      </c>
      <c r="E51" s="344">
        <v>0</v>
      </c>
      <c r="F51" s="344">
        <v>11</v>
      </c>
      <c r="G51" s="344"/>
      <c r="H51" s="344"/>
      <c r="I51" s="344">
        <v>2</v>
      </c>
      <c r="J51" s="344"/>
      <c r="K51" s="344"/>
    </row>
    <row r="52" spans="2:11" x14ac:dyDescent="0.25">
      <c r="B52" s="338" t="s">
        <v>510</v>
      </c>
      <c r="C52" s="338" t="s">
        <v>179</v>
      </c>
      <c r="D52" s="339">
        <f t="shared" si="2"/>
        <v>11</v>
      </c>
      <c r="E52" s="344">
        <v>0</v>
      </c>
      <c r="F52" s="344"/>
      <c r="G52" s="344"/>
      <c r="H52" s="344"/>
      <c r="I52" s="344">
        <v>11</v>
      </c>
      <c r="J52" s="344"/>
      <c r="K52" s="344"/>
    </row>
    <row r="53" spans="2:11" x14ac:dyDescent="0.25">
      <c r="B53" s="338" t="s">
        <v>191</v>
      </c>
      <c r="C53" s="338" t="s">
        <v>387</v>
      </c>
      <c r="D53" s="339">
        <f t="shared" si="2"/>
        <v>9</v>
      </c>
      <c r="E53" s="344">
        <v>2</v>
      </c>
      <c r="F53" s="344">
        <v>0</v>
      </c>
      <c r="G53" s="344"/>
      <c r="H53" s="344">
        <v>7</v>
      </c>
      <c r="I53" s="344"/>
      <c r="J53" s="344"/>
      <c r="K53" s="344"/>
    </row>
    <row r="54" spans="2:11" x14ac:dyDescent="0.25">
      <c r="B54" s="338" t="s">
        <v>506</v>
      </c>
      <c r="C54" s="338" t="s">
        <v>62</v>
      </c>
      <c r="D54" s="339">
        <f t="shared" si="2"/>
        <v>6</v>
      </c>
      <c r="E54" s="344">
        <v>1</v>
      </c>
      <c r="F54" s="344">
        <v>0</v>
      </c>
      <c r="G54" s="344"/>
      <c r="H54" s="344">
        <v>4</v>
      </c>
      <c r="I54" s="344">
        <v>1</v>
      </c>
      <c r="J54" s="344"/>
      <c r="K54" s="344"/>
    </row>
    <row r="55" spans="2:11" x14ac:dyDescent="0.25">
      <c r="B55" s="338" t="s">
        <v>507</v>
      </c>
      <c r="C55" s="338" t="s">
        <v>70</v>
      </c>
      <c r="D55" s="339">
        <f t="shared" si="2"/>
        <v>4</v>
      </c>
      <c r="E55" s="344">
        <v>0</v>
      </c>
      <c r="F55" s="344"/>
      <c r="G55" s="344"/>
      <c r="H55" s="344">
        <v>4</v>
      </c>
      <c r="I55" s="344"/>
      <c r="J55" s="344"/>
      <c r="K55" s="344"/>
    </row>
    <row r="56" spans="2:11" x14ac:dyDescent="0.25">
      <c r="B56" s="338" t="s">
        <v>505</v>
      </c>
      <c r="C56" s="338" t="s">
        <v>64</v>
      </c>
      <c r="D56" s="339">
        <f t="shared" si="2"/>
        <v>4</v>
      </c>
      <c r="E56" s="344">
        <v>0</v>
      </c>
      <c r="F56" s="344"/>
      <c r="G56" s="344"/>
      <c r="H56" s="344">
        <v>4</v>
      </c>
      <c r="I56" s="344"/>
      <c r="J56" s="344"/>
      <c r="K56" s="344"/>
    </row>
    <row r="57" spans="2:11" x14ac:dyDescent="0.25">
      <c r="B57" s="338" t="s">
        <v>543</v>
      </c>
      <c r="C57" s="338" t="s">
        <v>64</v>
      </c>
      <c r="D57" s="339">
        <f t="shared" si="2"/>
        <v>4</v>
      </c>
      <c r="E57" s="344">
        <v>0</v>
      </c>
      <c r="F57" s="344"/>
      <c r="G57" s="344"/>
      <c r="H57" s="344"/>
      <c r="I57" s="344">
        <v>4</v>
      </c>
      <c r="J57" s="344"/>
      <c r="K57" s="344"/>
    </row>
    <row r="58" spans="2:11" x14ac:dyDescent="0.25">
      <c r="B58" s="338" t="s">
        <v>185</v>
      </c>
      <c r="C58" s="338" t="s">
        <v>65</v>
      </c>
      <c r="D58" s="339">
        <f t="shared" si="2"/>
        <v>2</v>
      </c>
      <c r="E58" s="344">
        <v>0</v>
      </c>
      <c r="F58" s="344">
        <v>2</v>
      </c>
      <c r="G58" s="344"/>
      <c r="H58" s="344"/>
      <c r="I58" s="344"/>
      <c r="J58" s="344"/>
      <c r="K58" s="344"/>
    </row>
    <row r="59" spans="2:11" x14ac:dyDescent="0.25">
      <c r="B59" s="338" t="s">
        <v>200</v>
      </c>
      <c r="C59" s="338" t="s">
        <v>64</v>
      </c>
      <c r="D59" s="339">
        <f t="shared" si="2"/>
        <v>2</v>
      </c>
      <c r="E59" s="344">
        <v>0</v>
      </c>
      <c r="F59" s="344">
        <v>2</v>
      </c>
      <c r="G59" s="344"/>
      <c r="H59" s="344"/>
      <c r="I59" s="344"/>
      <c r="J59" s="344"/>
      <c r="K59" s="344"/>
    </row>
    <row r="60" spans="2:11" x14ac:dyDescent="0.25">
      <c r="B60" s="338" t="s">
        <v>183</v>
      </c>
      <c r="C60" s="338" t="s">
        <v>179</v>
      </c>
      <c r="D60" s="339">
        <f t="shared" si="2"/>
        <v>2</v>
      </c>
      <c r="E60" s="344">
        <v>1</v>
      </c>
      <c r="F60" s="344">
        <v>1</v>
      </c>
      <c r="G60" s="344"/>
      <c r="H60" s="344"/>
      <c r="I60" s="344"/>
      <c r="J60" s="344"/>
      <c r="K60" s="344"/>
    </row>
    <row r="61" spans="2:11" x14ac:dyDescent="0.25">
      <c r="B61" s="338" t="s">
        <v>201</v>
      </c>
      <c r="C61" s="338" t="s">
        <v>70</v>
      </c>
      <c r="D61" s="339">
        <f t="shared" si="2"/>
        <v>2</v>
      </c>
      <c r="E61" s="344">
        <v>2</v>
      </c>
      <c r="F61" s="344">
        <v>0</v>
      </c>
      <c r="G61" s="344"/>
      <c r="H61" s="344"/>
      <c r="I61" s="344"/>
      <c r="J61" s="344"/>
      <c r="K61" s="344"/>
    </row>
    <row r="62" spans="2:11" x14ac:dyDescent="0.25">
      <c r="B62" s="338" t="s">
        <v>193</v>
      </c>
      <c r="C62" s="338" t="s">
        <v>64</v>
      </c>
      <c r="D62" s="339">
        <f t="shared" si="2"/>
        <v>2</v>
      </c>
      <c r="E62" s="344">
        <v>2</v>
      </c>
      <c r="F62" s="344">
        <v>0</v>
      </c>
      <c r="G62" s="344"/>
      <c r="H62" s="344"/>
      <c r="I62" s="344"/>
      <c r="J62" s="344"/>
      <c r="K62" s="344"/>
    </row>
    <row r="63" spans="2:11" x14ac:dyDescent="0.25">
      <c r="B63" s="338" t="s">
        <v>601</v>
      </c>
      <c r="C63" s="338" t="s">
        <v>64</v>
      </c>
      <c r="D63" s="339">
        <f t="shared" si="2"/>
        <v>2</v>
      </c>
      <c r="E63" s="344">
        <v>0</v>
      </c>
      <c r="F63" s="344"/>
      <c r="G63" s="344">
        <v>2</v>
      </c>
      <c r="H63" s="344"/>
      <c r="I63" s="344"/>
      <c r="J63" s="344"/>
      <c r="K63" s="344"/>
    </row>
    <row r="64" spans="2:11" x14ac:dyDescent="0.25">
      <c r="B64" s="338" t="s">
        <v>544</v>
      </c>
      <c r="C64" s="338" t="s">
        <v>602</v>
      </c>
      <c r="D64" s="339">
        <f t="shared" si="2"/>
        <v>2</v>
      </c>
      <c r="E64" s="344">
        <v>0</v>
      </c>
      <c r="F64" s="344"/>
      <c r="G64" s="344"/>
      <c r="H64" s="344"/>
      <c r="I64" s="344">
        <v>2</v>
      </c>
      <c r="J64" s="344"/>
      <c r="K64" s="344"/>
    </row>
    <row r="65" spans="2:11" x14ac:dyDescent="0.25">
      <c r="B65" s="338" t="s">
        <v>187</v>
      </c>
      <c r="C65" s="338" t="s">
        <v>64</v>
      </c>
      <c r="D65" s="339">
        <f t="shared" si="2"/>
        <v>1</v>
      </c>
      <c r="E65" s="344">
        <v>1</v>
      </c>
      <c r="F65" s="344">
        <v>0</v>
      </c>
      <c r="G65" s="344"/>
      <c r="H65" s="344"/>
      <c r="I65" s="344"/>
      <c r="J65" s="344"/>
      <c r="K65" s="344"/>
    </row>
    <row r="66" spans="2:11" x14ac:dyDescent="0.25">
      <c r="B66" s="338" t="s">
        <v>195</v>
      </c>
      <c r="C66" s="338" t="s">
        <v>64</v>
      </c>
      <c r="D66" s="339">
        <f t="shared" si="2"/>
        <v>1</v>
      </c>
      <c r="E66" s="344">
        <v>1</v>
      </c>
      <c r="F66" s="344">
        <v>0</v>
      </c>
      <c r="G66" s="344"/>
      <c r="H66" s="344"/>
      <c r="I66" s="344"/>
      <c r="J66" s="344"/>
      <c r="K66" s="344"/>
    </row>
    <row r="67" spans="2:11" x14ac:dyDescent="0.25">
      <c r="B67" s="338" t="s">
        <v>327</v>
      </c>
      <c r="C67" s="338" t="s">
        <v>62</v>
      </c>
      <c r="D67" s="339">
        <f t="shared" si="2"/>
        <v>1</v>
      </c>
      <c r="E67" s="344">
        <v>0</v>
      </c>
      <c r="F67" s="344">
        <v>1</v>
      </c>
      <c r="G67" s="344"/>
      <c r="H67" s="344"/>
      <c r="I67" s="344"/>
      <c r="J67" s="344"/>
      <c r="K67" s="344"/>
    </row>
    <row r="68" spans="2:11" x14ac:dyDescent="0.25">
      <c r="B68" s="338" t="s">
        <v>198</v>
      </c>
      <c r="C68" s="338" t="s">
        <v>64</v>
      </c>
      <c r="D68" s="339">
        <f t="shared" si="2"/>
        <v>1</v>
      </c>
      <c r="E68" s="344">
        <v>1</v>
      </c>
      <c r="F68" s="344">
        <v>0</v>
      </c>
      <c r="G68" s="344"/>
      <c r="H68" s="344"/>
      <c r="I68" s="344"/>
      <c r="J68" s="344"/>
      <c r="K68" s="344"/>
    </row>
    <row r="69" spans="2:11" x14ac:dyDescent="0.25">
      <c r="B69" s="338" t="s">
        <v>326</v>
      </c>
      <c r="C69" s="338" t="s">
        <v>390</v>
      </c>
      <c r="D69" s="339">
        <f t="shared" si="2"/>
        <v>1</v>
      </c>
      <c r="E69" s="344">
        <v>0</v>
      </c>
      <c r="F69" s="344">
        <v>1</v>
      </c>
      <c r="G69" s="344"/>
      <c r="H69" s="344"/>
      <c r="I69" s="344"/>
      <c r="J69" s="344"/>
      <c r="K69" s="344"/>
    </row>
    <row r="70" spans="2:11" x14ac:dyDescent="0.25">
      <c r="B70" s="338" t="s">
        <v>325</v>
      </c>
      <c r="C70" s="338" t="s">
        <v>179</v>
      </c>
      <c r="D70" s="339">
        <f t="shared" si="2"/>
        <v>1</v>
      </c>
      <c r="E70" s="344">
        <v>0</v>
      </c>
      <c r="F70" s="344">
        <v>1</v>
      </c>
      <c r="G70" s="344"/>
      <c r="H70" s="344"/>
      <c r="I70" s="344"/>
      <c r="J70" s="344"/>
      <c r="K70" s="344"/>
    </row>
    <row r="71" spans="2:11" x14ac:dyDescent="0.25">
      <c r="B71" s="338" t="s">
        <v>184</v>
      </c>
      <c r="C71" s="338" t="s">
        <v>180</v>
      </c>
      <c r="D71" s="339">
        <f t="shared" si="2"/>
        <v>1</v>
      </c>
      <c r="E71" s="344">
        <v>0</v>
      </c>
      <c r="F71" s="344">
        <v>1</v>
      </c>
      <c r="G71" s="344"/>
      <c r="H71" s="344"/>
      <c r="I71" s="344"/>
      <c r="J71" s="344"/>
      <c r="K71" s="344"/>
    </row>
    <row r="72" spans="2:11" x14ac:dyDescent="0.25">
      <c r="B72" s="338" t="s">
        <v>186</v>
      </c>
      <c r="C72" s="338" t="s">
        <v>179</v>
      </c>
      <c r="D72" s="339">
        <f t="shared" si="2"/>
        <v>1</v>
      </c>
      <c r="E72" s="344">
        <v>1</v>
      </c>
      <c r="F72" s="344">
        <v>0</v>
      </c>
      <c r="G72" s="344"/>
      <c r="H72" s="344"/>
      <c r="I72" s="344"/>
      <c r="J72" s="344"/>
      <c r="K72" s="344"/>
    </row>
    <row r="73" spans="2:11" x14ac:dyDescent="0.25">
      <c r="B73" s="338" t="s">
        <v>328</v>
      </c>
      <c r="C73" s="338" t="s">
        <v>64</v>
      </c>
      <c r="D73" s="339">
        <f t="shared" si="2"/>
        <v>1</v>
      </c>
      <c r="E73" s="344">
        <v>0</v>
      </c>
      <c r="F73" s="344">
        <v>1</v>
      </c>
      <c r="G73" s="344"/>
      <c r="H73" s="344"/>
      <c r="I73" s="344"/>
      <c r="J73" s="344"/>
      <c r="K73" s="344"/>
    </row>
    <row r="74" spans="2:11" x14ac:dyDescent="0.25">
      <c r="B74" s="338" t="s">
        <v>324</v>
      </c>
      <c r="C74" s="338" t="s">
        <v>70</v>
      </c>
      <c r="D74" s="339">
        <f t="shared" si="2"/>
        <v>1</v>
      </c>
      <c r="E74" s="344">
        <v>0</v>
      </c>
      <c r="F74" s="344">
        <v>1</v>
      </c>
      <c r="G74" s="344"/>
      <c r="H74" s="344"/>
      <c r="I74" s="344"/>
      <c r="J74" s="344"/>
      <c r="K74" s="344"/>
    </row>
    <row r="75" spans="2:11" x14ac:dyDescent="0.25">
      <c r="B75" s="338" t="s">
        <v>546</v>
      </c>
      <c r="C75" s="338" t="s">
        <v>532</v>
      </c>
      <c r="D75" s="339">
        <f t="shared" si="2"/>
        <v>1</v>
      </c>
      <c r="E75" s="344">
        <v>0</v>
      </c>
      <c r="F75" s="344"/>
      <c r="G75" s="344"/>
      <c r="H75" s="344"/>
      <c r="I75" s="344">
        <v>1</v>
      </c>
      <c r="J75" s="344"/>
      <c r="K75" s="344"/>
    </row>
    <row r="76" spans="2:11" x14ac:dyDescent="0.25">
      <c r="B76" s="338" t="s">
        <v>545</v>
      </c>
      <c r="C76" s="338" t="s">
        <v>387</v>
      </c>
      <c r="D76" s="339">
        <f t="shared" si="2"/>
        <v>1</v>
      </c>
      <c r="E76" s="344">
        <v>0</v>
      </c>
      <c r="F76" s="344"/>
      <c r="G76" s="344"/>
      <c r="H76" s="344"/>
      <c r="I76" s="344">
        <v>1</v>
      </c>
      <c r="J76" s="344"/>
      <c r="K76" s="344"/>
    </row>
  </sheetData>
  <sortState ref="B46:K76">
    <sortCondition descending="1" ref="D46:D76"/>
    <sortCondition descending="1" ref="H46:H76"/>
  </sortState>
  <conditionalFormatting sqref="D3:D34 D37:D43 D49:D76">
    <cfRule type="expression" dxfId="68" priority="43" stopIfTrue="1">
      <formula>(OR(Q3="NL",Q3="NLJ"))</formula>
    </cfRule>
    <cfRule type="expression" dxfId="67" priority="44" stopIfTrue="1">
      <formula>(OR(Q3="RL",Q3="RLJ"))</formula>
    </cfRule>
    <cfRule type="expression" dxfId="66" priority="45" stopIfTrue="1">
      <formula>(Q3="MO")</formula>
    </cfRule>
  </conditionalFormatting>
  <conditionalFormatting sqref="B16:C34">
    <cfRule type="expression" dxfId="65" priority="37" stopIfTrue="1">
      <formula>(OR(#REF!="NL",#REF!="NLJ"))</formula>
    </cfRule>
    <cfRule type="expression" dxfId="64" priority="38" stopIfTrue="1">
      <formula>(OR(#REF!="RL",#REF!="RLJ"))</formula>
    </cfRule>
    <cfRule type="expression" dxfId="63" priority="39" stopIfTrue="1">
      <formula>(#REF!="MO")</formula>
    </cfRule>
  </conditionalFormatting>
  <conditionalFormatting sqref="B3:C15 B37:C43 B49:C76">
    <cfRule type="expression" dxfId="62" priority="190" stopIfTrue="1">
      <formula>(OR(P3="NL",P3="NLJ"))</formula>
    </cfRule>
    <cfRule type="expression" dxfId="61" priority="191" stopIfTrue="1">
      <formula>(OR(P3="RL",P3="RLJ"))</formula>
    </cfRule>
    <cfRule type="expression" dxfId="60" priority="192" stopIfTrue="1">
      <formula>(P3="MO")</formula>
    </cfRule>
  </conditionalFormatting>
  <conditionalFormatting sqref="D46:D48">
    <cfRule type="expression" dxfId="59" priority="22" stopIfTrue="1">
      <formula>(OR(Q46="NL",Q46="NLJ"))</formula>
    </cfRule>
    <cfRule type="expression" dxfId="58" priority="23" stopIfTrue="1">
      <formula>(OR(Q46="RL",Q46="RLJ"))</formula>
    </cfRule>
    <cfRule type="expression" dxfId="57" priority="24" stopIfTrue="1">
      <formula>(Q46="MO")</formula>
    </cfRule>
  </conditionalFormatting>
  <conditionalFormatting sqref="B46:C48">
    <cfRule type="expression" dxfId="56" priority="25" stopIfTrue="1">
      <formula>(OR(P46="NL",P46="NLJ"))</formula>
    </cfRule>
    <cfRule type="expression" dxfId="55" priority="26" stopIfTrue="1">
      <formula>(OR(P46="RL",P46="RLJ"))</formula>
    </cfRule>
    <cfRule type="expression" dxfId="54" priority="27" stopIfTrue="1">
      <formula>(P46="MO")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Q16" sqref="Q16"/>
    </sheetView>
  </sheetViews>
  <sheetFormatPr baseColWidth="10" defaultRowHeight="15" x14ac:dyDescent="0.25"/>
  <cols>
    <col min="1" max="1" width="4.7109375" style="334" customWidth="1"/>
    <col min="2" max="2" width="21" style="334" bestFit="1" customWidth="1"/>
    <col min="3" max="3" width="11.42578125" style="334"/>
    <col min="4" max="7" width="6.7109375" style="334" customWidth="1"/>
    <col min="8" max="8" width="4.7109375" style="334" customWidth="1"/>
    <col min="9" max="9" width="27.42578125" style="334" bestFit="1" customWidth="1"/>
    <col min="10" max="10" width="11.42578125" style="334"/>
    <col min="11" max="14" width="6.7109375" style="334" customWidth="1"/>
    <col min="15" max="15" width="4.7109375" style="334" customWidth="1"/>
    <col min="16" max="16" width="15.140625" style="334" bestFit="1" customWidth="1"/>
    <col min="17" max="17" width="11.42578125" style="334"/>
    <col min="18" max="21" width="6.7109375" style="334" customWidth="1"/>
    <col min="22" max="22" width="4.7109375" style="334" customWidth="1"/>
    <col min="23" max="16384" width="11.42578125" style="334"/>
  </cols>
  <sheetData>
    <row r="1" spans="1:22" ht="15.75" thickBot="1" x14ac:dyDescent="0.3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</row>
    <row r="2" spans="1:22" ht="15.75" thickBot="1" x14ac:dyDescent="0.3">
      <c r="A2" s="505"/>
      <c r="B2" s="504" t="s">
        <v>451</v>
      </c>
      <c r="C2" s="456"/>
      <c r="D2" s="457">
        <v>22</v>
      </c>
      <c r="E2" s="458">
        <v>8</v>
      </c>
      <c r="F2" s="458">
        <v>24</v>
      </c>
      <c r="G2" s="459">
        <f t="shared" ref="G2:G38" si="0">SUM(D2:F2)</f>
        <v>54</v>
      </c>
      <c r="H2" s="507"/>
      <c r="I2" s="460" t="s">
        <v>490</v>
      </c>
      <c r="J2" s="593"/>
      <c r="K2" s="462">
        <v>16</v>
      </c>
      <c r="L2" s="594">
        <v>4</v>
      </c>
      <c r="M2" s="594">
        <v>14</v>
      </c>
      <c r="N2" s="459">
        <f>SUM(K2:M2)</f>
        <v>34</v>
      </c>
      <c r="O2" s="505"/>
      <c r="P2" s="181" t="s">
        <v>205</v>
      </c>
      <c r="Q2" s="182"/>
      <c r="R2" s="183">
        <v>4</v>
      </c>
      <c r="S2" s="184">
        <v>2</v>
      </c>
      <c r="T2" s="184">
        <v>6</v>
      </c>
      <c r="U2" s="185">
        <f t="shared" ref="U2:U3" si="1">SUM(R2:T2)</f>
        <v>12</v>
      </c>
      <c r="V2" s="505"/>
    </row>
    <row r="3" spans="1:22" ht="15.75" thickBot="1" x14ac:dyDescent="0.3">
      <c r="A3" s="505"/>
      <c r="B3" s="455" t="s">
        <v>538</v>
      </c>
      <c r="C3" s="456"/>
      <c r="D3" s="457">
        <v>16</v>
      </c>
      <c r="E3" s="458">
        <v>6</v>
      </c>
      <c r="F3" s="458">
        <v>23</v>
      </c>
      <c r="G3" s="459">
        <f t="shared" si="0"/>
        <v>45</v>
      </c>
      <c r="H3" s="507"/>
      <c r="I3" s="460" t="s">
        <v>486</v>
      </c>
      <c r="J3" s="593"/>
      <c r="K3" s="462">
        <v>11</v>
      </c>
      <c r="L3" s="594">
        <v>3</v>
      </c>
      <c r="M3" s="594">
        <v>12</v>
      </c>
      <c r="N3" s="459">
        <f t="shared" ref="N3:N23" si="2">SUM(K3:M3)</f>
        <v>26</v>
      </c>
      <c r="O3" s="505"/>
      <c r="P3" s="181" t="s">
        <v>206</v>
      </c>
      <c r="Q3" s="182"/>
      <c r="R3" s="183">
        <v>2</v>
      </c>
      <c r="S3" s="184">
        <v>1</v>
      </c>
      <c r="T3" s="184">
        <v>3</v>
      </c>
      <c r="U3" s="185">
        <f t="shared" si="1"/>
        <v>6</v>
      </c>
      <c r="V3" s="505"/>
    </row>
    <row r="4" spans="1:22" ht="15.75" thickBot="1" x14ac:dyDescent="0.3">
      <c r="A4" s="505"/>
      <c r="B4" s="502" t="s">
        <v>503</v>
      </c>
      <c r="C4" s="465"/>
      <c r="D4" s="466">
        <v>11</v>
      </c>
      <c r="E4" s="467">
        <v>6</v>
      </c>
      <c r="F4" s="467">
        <v>18</v>
      </c>
      <c r="G4" s="468">
        <f t="shared" si="0"/>
        <v>35</v>
      </c>
      <c r="H4" s="507"/>
      <c r="I4" s="469" t="s">
        <v>539</v>
      </c>
      <c r="J4" s="470"/>
      <c r="K4" s="471">
        <v>7</v>
      </c>
      <c r="L4" s="472">
        <v>2</v>
      </c>
      <c r="M4" s="472">
        <v>6</v>
      </c>
      <c r="N4" s="468">
        <f t="shared" si="2"/>
        <v>15</v>
      </c>
      <c r="O4" s="506"/>
      <c r="P4" s="191" t="s">
        <v>541</v>
      </c>
      <c r="Q4" s="192"/>
      <c r="R4" s="193">
        <v>1</v>
      </c>
      <c r="S4" s="194">
        <v>0</v>
      </c>
      <c r="T4" s="194">
        <v>0</v>
      </c>
      <c r="U4" s="195">
        <v>1</v>
      </c>
      <c r="V4" s="505"/>
    </row>
    <row r="5" spans="1:22" ht="15.75" thickBot="1" x14ac:dyDescent="0.3">
      <c r="A5" s="505"/>
      <c r="B5" s="473" t="s">
        <v>454</v>
      </c>
      <c r="C5" s="474"/>
      <c r="D5" s="475">
        <v>11</v>
      </c>
      <c r="E5" s="476">
        <v>5</v>
      </c>
      <c r="F5" s="476">
        <v>16</v>
      </c>
      <c r="G5" s="477">
        <f t="shared" si="0"/>
        <v>32</v>
      </c>
      <c r="H5" s="507"/>
      <c r="I5" s="478" t="s">
        <v>468</v>
      </c>
      <c r="J5" s="479"/>
      <c r="K5" s="480">
        <v>7</v>
      </c>
      <c r="L5" s="481">
        <v>3</v>
      </c>
      <c r="M5" s="481">
        <v>10</v>
      </c>
      <c r="N5" s="477">
        <f t="shared" si="2"/>
        <v>20</v>
      </c>
      <c r="O5" s="506"/>
      <c r="P5" s="505"/>
      <c r="Q5" s="505"/>
      <c r="R5" s="505"/>
      <c r="S5" s="505"/>
      <c r="T5" s="505"/>
      <c r="U5" s="505"/>
      <c r="V5" s="505"/>
    </row>
    <row r="6" spans="1:22" x14ac:dyDescent="0.25">
      <c r="A6" s="505"/>
      <c r="B6" s="502" t="s">
        <v>228</v>
      </c>
      <c r="C6" s="465"/>
      <c r="D6" s="466">
        <v>7</v>
      </c>
      <c r="E6" s="467">
        <v>5</v>
      </c>
      <c r="F6" s="467">
        <v>12</v>
      </c>
      <c r="G6" s="468">
        <f t="shared" si="0"/>
        <v>24</v>
      </c>
      <c r="H6" s="507"/>
      <c r="I6" s="469" t="s">
        <v>479</v>
      </c>
      <c r="J6" s="470"/>
      <c r="K6" s="471">
        <v>4</v>
      </c>
      <c r="L6" s="472">
        <v>2</v>
      </c>
      <c r="M6" s="472">
        <v>7</v>
      </c>
      <c r="N6" s="468">
        <f t="shared" si="2"/>
        <v>13</v>
      </c>
      <c r="O6" s="505"/>
      <c r="P6" s="505"/>
      <c r="Q6" s="505"/>
      <c r="R6" s="505"/>
      <c r="S6" s="505"/>
      <c r="T6" s="505"/>
      <c r="U6" s="505"/>
      <c r="V6" s="505"/>
    </row>
    <row r="7" spans="1:22" x14ac:dyDescent="0.25">
      <c r="A7" s="505"/>
      <c r="B7" s="501" t="s">
        <v>244</v>
      </c>
      <c r="C7" s="485"/>
      <c r="D7" s="440">
        <v>7</v>
      </c>
      <c r="E7" s="441">
        <v>5</v>
      </c>
      <c r="F7" s="441">
        <v>11</v>
      </c>
      <c r="G7" s="486">
        <f t="shared" si="0"/>
        <v>23</v>
      </c>
      <c r="H7" s="505"/>
      <c r="I7" s="487" t="s">
        <v>559</v>
      </c>
      <c r="J7" s="491"/>
      <c r="K7" s="489">
        <v>4</v>
      </c>
      <c r="L7" s="492">
        <v>1</v>
      </c>
      <c r="M7" s="492">
        <v>4</v>
      </c>
      <c r="N7" s="486">
        <f t="shared" si="2"/>
        <v>9</v>
      </c>
      <c r="O7" s="505"/>
      <c r="P7" s="505"/>
      <c r="Q7" s="505"/>
      <c r="R7" s="505"/>
      <c r="S7" s="505"/>
      <c r="T7" s="505"/>
      <c r="U7" s="505"/>
      <c r="V7" s="505"/>
    </row>
    <row r="8" spans="1:22" x14ac:dyDescent="0.25">
      <c r="A8" s="505"/>
      <c r="B8" s="484" t="s">
        <v>551</v>
      </c>
      <c r="C8" s="485"/>
      <c r="D8" s="440">
        <v>7</v>
      </c>
      <c r="E8" s="441">
        <v>5</v>
      </c>
      <c r="F8" s="441">
        <v>14</v>
      </c>
      <c r="G8" s="486">
        <f t="shared" si="0"/>
        <v>26</v>
      </c>
      <c r="H8" s="505"/>
      <c r="I8" s="487" t="s">
        <v>560</v>
      </c>
      <c r="J8" s="488"/>
      <c r="K8" s="489">
        <v>4</v>
      </c>
      <c r="L8" s="490">
        <v>1</v>
      </c>
      <c r="M8" s="490">
        <v>4</v>
      </c>
      <c r="N8" s="486">
        <f t="shared" si="2"/>
        <v>9</v>
      </c>
      <c r="O8" s="505"/>
      <c r="P8" s="505"/>
      <c r="Q8" s="505"/>
      <c r="R8" s="505"/>
      <c r="S8" s="505"/>
      <c r="T8" s="505"/>
      <c r="U8" s="505"/>
      <c r="V8" s="505"/>
    </row>
    <row r="9" spans="1:22" ht="15.75" thickBot="1" x14ac:dyDescent="0.3">
      <c r="A9" s="505"/>
      <c r="B9" s="503" t="s">
        <v>239</v>
      </c>
      <c r="C9" s="474"/>
      <c r="D9" s="475">
        <v>7</v>
      </c>
      <c r="E9" s="476">
        <v>4</v>
      </c>
      <c r="F9" s="476">
        <v>10</v>
      </c>
      <c r="G9" s="477">
        <f t="shared" si="0"/>
        <v>21</v>
      </c>
      <c r="H9" s="507"/>
      <c r="I9" s="478" t="s">
        <v>492</v>
      </c>
      <c r="J9" s="595"/>
      <c r="K9" s="480">
        <v>4</v>
      </c>
      <c r="L9" s="596">
        <v>1</v>
      </c>
      <c r="M9" s="596">
        <v>3</v>
      </c>
      <c r="N9" s="477">
        <f t="shared" si="2"/>
        <v>8</v>
      </c>
      <c r="O9" s="505"/>
      <c r="P9" s="505"/>
      <c r="Q9" s="505"/>
      <c r="R9" s="505"/>
      <c r="S9" s="505"/>
      <c r="T9" s="505"/>
      <c r="U9" s="505"/>
      <c r="V9" s="505"/>
    </row>
    <row r="10" spans="1:22" x14ac:dyDescent="0.25">
      <c r="A10" s="505"/>
      <c r="B10" s="502" t="s">
        <v>231</v>
      </c>
      <c r="C10" s="465"/>
      <c r="D10" s="466">
        <v>4</v>
      </c>
      <c r="E10" s="467">
        <v>4</v>
      </c>
      <c r="F10" s="467">
        <v>8</v>
      </c>
      <c r="G10" s="468">
        <f t="shared" si="0"/>
        <v>16</v>
      </c>
      <c r="H10" s="505"/>
      <c r="I10" s="469" t="s">
        <v>561</v>
      </c>
      <c r="J10" s="482"/>
      <c r="K10" s="471">
        <v>2</v>
      </c>
      <c r="L10" s="483">
        <v>1</v>
      </c>
      <c r="M10" s="483">
        <v>4</v>
      </c>
      <c r="N10" s="468">
        <f t="shared" si="2"/>
        <v>7</v>
      </c>
      <c r="O10" s="505"/>
      <c r="P10" s="505"/>
      <c r="Q10" s="505"/>
      <c r="R10" s="505"/>
      <c r="S10" s="505"/>
      <c r="T10" s="505"/>
      <c r="U10" s="505"/>
      <c r="V10" s="505"/>
    </row>
    <row r="11" spans="1:22" x14ac:dyDescent="0.25">
      <c r="A11" s="505"/>
      <c r="B11" s="501" t="s">
        <v>552</v>
      </c>
      <c r="C11" s="485"/>
      <c r="D11" s="440">
        <v>4</v>
      </c>
      <c r="E11" s="441">
        <v>4</v>
      </c>
      <c r="F11" s="441">
        <v>8</v>
      </c>
      <c r="G11" s="486">
        <f t="shared" si="0"/>
        <v>16</v>
      </c>
      <c r="H11" s="507"/>
      <c r="I11" s="487" t="s">
        <v>562</v>
      </c>
      <c r="J11" s="491"/>
      <c r="K11" s="489">
        <v>2</v>
      </c>
      <c r="L11" s="492">
        <v>0</v>
      </c>
      <c r="M11" s="492">
        <v>0</v>
      </c>
      <c r="N11" s="486">
        <f t="shared" si="2"/>
        <v>2</v>
      </c>
      <c r="O11" s="505"/>
      <c r="P11" s="505"/>
      <c r="Q11" s="505"/>
      <c r="R11" s="505"/>
      <c r="S11" s="505"/>
      <c r="T11" s="505"/>
      <c r="U11" s="505"/>
      <c r="V11" s="505"/>
    </row>
    <row r="12" spans="1:22" x14ac:dyDescent="0.25">
      <c r="A12" s="505"/>
      <c r="B12" s="501" t="s">
        <v>249</v>
      </c>
      <c r="C12" s="485"/>
      <c r="D12" s="440">
        <v>4</v>
      </c>
      <c r="E12" s="441">
        <v>4</v>
      </c>
      <c r="F12" s="441">
        <v>10</v>
      </c>
      <c r="G12" s="486">
        <f t="shared" si="0"/>
        <v>18</v>
      </c>
      <c r="H12" s="507"/>
      <c r="I12" s="487" t="s">
        <v>563</v>
      </c>
      <c r="J12" s="488"/>
      <c r="K12" s="489">
        <v>2</v>
      </c>
      <c r="L12" s="490">
        <v>1</v>
      </c>
      <c r="M12" s="490">
        <v>5</v>
      </c>
      <c r="N12" s="486">
        <f t="shared" si="2"/>
        <v>8</v>
      </c>
      <c r="O12" s="505"/>
      <c r="P12" s="505"/>
      <c r="Q12" s="505"/>
      <c r="R12" s="505"/>
      <c r="S12" s="505"/>
      <c r="T12" s="505"/>
      <c r="U12" s="505"/>
      <c r="V12" s="505"/>
    </row>
    <row r="13" spans="1:22" x14ac:dyDescent="0.25">
      <c r="A13" s="505"/>
      <c r="B13" s="484" t="s">
        <v>448</v>
      </c>
      <c r="C13" s="485"/>
      <c r="D13" s="440">
        <v>4</v>
      </c>
      <c r="E13" s="441">
        <v>4</v>
      </c>
      <c r="F13" s="441">
        <v>10</v>
      </c>
      <c r="G13" s="486">
        <f t="shared" si="0"/>
        <v>18</v>
      </c>
      <c r="H13" s="505"/>
      <c r="I13" s="487" t="s">
        <v>564</v>
      </c>
      <c r="J13" s="488"/>
      <c r="K13" s="489">
        <v>2</v>
      </c>
      <c r="L13" s="490">
        <v>0</v>
      </c>
      <c r="M13" s="490">
        <v>2</v>
      </c>
      <c r="N13" s="486">
        <f t="shared" si="2"/>
        <v>4</v>
      </c>
      <c r="O13" s="506"/>
      <c r="P13" s="505"/>
      <c r="Q13" s="505"/>
      <c r="R13" s="505"/>
      <c r="S13" s="505"/>
      <c r="T13" s="505"/>
      <c r="U13" s="505"/>
      <c r="V13" s="505"/>
    </row>
    <row r="14" spans="1:22" x14ac:dyDescent="0.25">
      <c r="A14" s="505"/>
      <c r="B14" s="484" t="s">
        <v>248</v>
      </c>
      <c r="C14" s="485"/>
      <c r="D14" s="440">
        <v>4</v>
      </c>
      <c r="E14" s="441">
        <v>4</v>
      </c>
      <c r="F14" s="441">
        <v>10</v>
      </c>
      <c r="G14" s="486">
        <f t="shared" si="0"/>
        <v>18</v>
      </c>
      <c r="H14" s="507"/>
      <c r="I14" s="487" t="s">
        <v>565</v>
      </c>
      <c r="J14" s="491"/>
      <c r="K14" s="489">
        <v>2</v>
      </c>
      <c r="L14" s="492">
        <v>1</v>
      </c>
      <c r="M14" s="492">
        <v>3</v>
      </c>
      <c r="N14" s="486">
        <f t="shared" si="2"/>
        <v>6</v>
      </c>
      <c r="O14" s="505"/>
      <c r="P14" s="505"/>
      <c r="Q14" s="505"/>
      <c r="R14" s="505"/>
      <c r="S14" s="505"/>
      <c r="T14" s="505"/>
      <c r="U14" s="505"/>
      <c r="V14" s="505"/>
    </row>
    <row r="15" spans="1:22" x14ac:dyDescent="0.25">
      <c r="A15" s="505"/>
      <c r="B15" s="484" t="s">
        <v>261</v>
      </c>
      <c r="C15" s="485"/>
      <c r="D15" s="440">
        <v>4</v>
      </c>
      <c r="E15" s="441">
        <v>4</v>
      </c>
      <c r="F15" s="441">
        <v>9</v>
      </c>
      <c r="G15" s="486">
        <f t="shared" si="0"/>
        <v>17</v>
      </c>
      <c r="H15" s="505"/>
      <c r="I15" s="487" t="s">
        <v>566</v>
      </c>
      <c r="J15" s="491"/>
      <c r="K15" s="597">
        <v>2</v>
      </c>
      <c r="L15" s="598">
        <v>0</v>
      </c>
      <c r="M15" s="598">
        <v>1</v>
      </c>
      <c r="N15" s="486">
        <f t="shared" si="2"/>
        <v>3</v>
      </c>
      <c r="O15" s="505"/>
      <c r="P15" s="505"/>
      <c r="Q15" s="505"/>
      <c r="R15" s="505"/>
      <c r="S15" s="505"/>
      <c r="T15" s="505"/>
      <c r="U15" s="505"/>
      <c r="V15" s="505"/>
    </row>
    <row r="16" spans="1:22" x14ac:dyDescent="0.25">
      <c r="A16" s="505"/>
      <c r="B16" s="484" t="s">
        <v>450</v>
      </c>
      <c r="C16" s="485"/>
      <c r="D16" s="440">
        <v>4</v>
      </c>
      <c r="E16" s="441">
        <v>3</v>
      </c>
      <c r="F16" s="441">
        <v>10</v>
      </c>
      <c r="G16" s="486">
        <f t="shared" si="0"/>
        <v>17</v>
      </c>
      <c r="H16" s="507"/>
      <c r="I16" s="487" t="s">
        <v>493</v>
      </c>
      <c r="J16" s="491"/>
      <c r="K16" s="597">
        <v>2</v>
      </c>
      <c r="L16" s="598">
        <v>0</v>
      </c>
      <c r="M16" s="598">
        <v>1</v>
      </c>
      <c r="N16" s="486">
        <f t="shared" si="2"/>
        <v>3</v>
      </c>
      <c r="O16" s="505"/>
      <c r="P16" s="505"/>
      <c r="Q16" s="505"/>
      <c r="R16" s="505"/>
      <c r="S16" s="505"/>
      <c r="T16" s="505"/>
      <c r="U16" s="505"/>
      <c r="V16" s="505"/>
    </row>
    <row r="17" spans="1:22" ht="15.75" thickBot="1" x14ac:dyDescent="0.3">
      <c r="A17" s="505"/>
      <c r="B17" s="473" t="s">
        <v>234</v>
      </c>
      <c r="C17" s="474"/>
      <c r="D17" s="475">
        <v>4</v>
      </c>
      <c r="E17" s="476">
        <v>3</v>
      </c>
      <c r="F17" s="476">
        <v>8</v>
      </c>
      <c r="G17" s="477">
        <f t="shared" si="0"/>
        <v>15</v>
      </c>
      <c r="H17" s="507"/>
      <c r="I17" s="478" t="s">
        <v>567</v>
      </c>
      <c r="J17" s="479"/>
      <c r="K17" s="480">
        <v>2</v>
      </c>
      <c r="L17" s="481">
        <v>0</v>
      </c>
      <c r="M17" s="481">
        <v>2</v>
      </c>
      <c r="N17" s="477">
        <f t="shared" si="2"/>
        <v>4</v>
      </c>
      <c r="O17" s="505"/>
      <c r="P17" s="505"/>
      <c r="Q17" s="505"/>
      <c r="R17" s="505"/>
      <c r="S17" s="505"/>
      <c r="T17" s="505"/>
      <c r="U17" s="505"/>
      <c r="V17" s="505"/>
    </row>
    <row r="18" spans="1:22" x14ac:dyDescent="0.25">
      <c r="A18" s="505"/>
      <c r="B18" s="464" t="s">
        <v>553</v>
      </c>
      <c r="C18" s="465"/>
      <c r="D18" s="466">
        <v>2</v>
      </c>
      <c r="E18" s="467">
        <v>3</v>
      </c>
      <c r="F18" s="467">
        <v>7</v>
      </c>
      <c r="G18" s="468">
        <f t="shared" si="0"/>
        <v>12</v>
      </c>
      <c r="H18" s="507"/>
      <c r="I18" s="469" t="s">
        <v>568</v>
      </c>
      <c r="J18" s="470"/>
      <c r="K18" s="599">
        <v>1</v>
      </c>
      <c r="L18" s="600">
        <v>0</v>
      </c>
      <c r="M18" s="600">
        <v>1</v>
      </c>
      <c r="N18" s="468">
        <f t="shared" si="2"/>
        <v>2</v>
      </c>
      <c r="O18" s="505"/>
      <c r="P18" s="505"/>
      <c r="Q18" s="505"/>
      <c r="R18" s="505"/>
      <c r="S18" s="505"/>
      <c r="T18" s="505"/>
      <c r="U18" s="505"/>
      <c r="V18" s="505"/>
    </row>
    <row r="19" spans="1:22" x14ac:dyDescent="0.25">
      <c r="A19" s="505"/>
      <c r="B19" s="484" t="s">
        <v>555</v>
      </c>
      <c r="C19" s="485"/>
      <c r="D19" s="440">
        <v>2</v>
      </c>
      <c r="E19" s="441">
        <v>3</v>
      </c>
      <c r="F19" s="441">
        <v>6</v>
      </c>
      <c r="G19" s="486">
        <f t="shared" si="0"/>
        <v>11</v>
      </c>
      <c r="H19" s="507"/>
      <c r="I19" s="487" t="s">
        <v>569</v>
      </c>
      <c r="J19" s="491"/>
      <c r="K19" s="597">
        <v>1</v>
      </c>
      <c r="L19" s="598">
        <v>0</v>
      </c>
      <c r="M19" s="598">
        <v>0</v>
      </c>
      <c r="N19" s="486">
        <f t="shared" si="2"/>
        <v>1</v>
      </c>
      <c r="O19" s="505"/>
      <c r="P19" s="505"/>
      <c r="Q19" s="505"/>
      <c r="R19" s="505"/>
      <c r="S19" s="505"/>
      <c r="T19" s="505"/>
      <c r="U19" s="505"/>
      <c r="V19" s="505"/>
    </row>
    <row r="20" spans="1:22" x14ac:dyDescent="0.25">
      <c r="A20" s="505"/>
      <c r="B20" s="484" t="s">
        <v>238</v>
      </c>
      <c r="C20" s="485"/>
      <c r="D20" s="440">
        <v>2</v>
      </c>
      <c r="E20" s="441">
        <v>3</v>
      </c>
      <c r="F20" s="441">
        <v>6</v>
      </c>
      <c r="G20" s="486">
        <f t="shared" si="0"/>
        <v>11</v>
      </c>
      <c r="H20" s="507"/>
      <c r="I20" s="487" t="s">
        <v>477</v>
      </c>
      <c r="J20" s="488"/>
      <c r="K20" s="597">
        <v>1</v>
      </c>
      <c r="L20" s="601">
        <v>0</v>
      </c>
      <c r="M20" s="601">
        <v>0</v>
      </c>
      <c r="N20" s="486">
        <f t="shared" si="2"/>
        <v>1</v>
      </c>
      <c r="O20" s="506"/>
      <c r="P20" s="505"/>
      <c r="Q20" s="505"/>
      <c r="R20" s="505"/>
      <c r="S20" s="505"/>
      <c r="T20" s="505"/>
      <c r="U20" s="505"/>
      <c r="V20" s="505"/>
    </row>
    <row r="21" spans="1:22" x14ac:dyDescent="0.25">
      <c r="A21" s="505"/>
      <c r="B21" s="484" t="s">
        <v>250</v>
      </c>
      <c r="C21" s="485"/>
      <c r="D21" s="440">
        <v>2</v>
      </c>
      <c r="E21" s="441">
        <v>2</v>
      </c>
      <c r="F21" s="441">
        <v>7</v>
      </c>
      <c r="G21" s="486">
        <f t="shared" si="0"/>
        <v>11</v>
      </c>
      <c r="H21" s="507"/>
      <c r="I21" s="487" t="s">
        <v>570</v>
      </c>
      <c r="J21" s="488"/>
      <c r="K21" s="597">
        <v>1</v>
      </c>
      <c r="L21" s="601">
        <v>0</v>
      </c>
      <c r="M21" s="601">
        <v>1</v>
      </c>
      <c r="N21" s="486">
        <f t="shared" si="2"/>
        <v>2</v>
      </c>
      <c r="O21" s="505"/>
      <c r="P21" s="505"/>
      <c r="Q21" s="505"/>
      <c r="R21" s="505"/>
      <c r="S21" s="505"/>
      <c r="T21" s="505"/>
      <c r="U21" s="505"/>
      <c r="V21" s="505"/>
    </row>
    <row r="22" spans="1:22" x14ac:dyDescent="0.25">
      <c r="A22" s="505"/>
      <c r="B22" s="484" t="s">
        <v>408</v>
      </c>
      <c r="C22" s="485"/>
      <c r="D22" s="440">
        <v>2</v>
      </c>
      <c r="E22" s="441">
        <v>2</v>
      </c>
      <c r="F22" s="441">
        <v>5</v>
      </c>
      <c r="G22" s="486">
        <f t="shared" si="0"/>
        <v>9</v>
      </c>
      <c r="H22" s="507"/>
      <c r="I22" s="487" t="s">
        <v>491</v>
      </c>
      <c r="J22" s="491"/>
      <c r="K22" s="597">
        <v>1</v>
      </c>
      <c r="L22" s="598">
        <v>0</v>
      </c>
      <c r="M22" s="598">
        <v>0</v>
      </c>
      <c r="N22" s="486">
        <f t="shared" si="2"/>
        <v>1</v>
      </c>
      <c r="O22" s="505"/>
      <c r="P22" s="505"/>
      <c r="Q22" s="505"/>
      <c r="R22" s="505"/>
      <c r="S22" s="505"/>
      <c r="T22" s="505"/>
      <c r="U22" s="505"/>
      <c r="V22" s="505"/>
    </row>
    <row r="23" spans="1:22" x14ac:dyDescent="0.25">
      <c r="A23" s="505"/>
      <c r="B23" s="484" t="s">
        <v>294</v>
      </c>
      <c r="C23" s="485"/>
      <c r="D23" s="440">
        <v>2</v>
      </c>
      <c r="E23" s="441">
        <v>2</v>
      </c>
      <c r="F23" s="441">
        <v>5</v>
      </c>
      <c r="G23" s="486">
        <f t="shared" si="0"/>
        <v>9</v>
      </c>
      <c r="H23" s="507"/>
      <c r="I23" s="487"/>
      <c r="J23" s="491"/>
      <c r="K23" s="597">
        <v>1</v>
      </c>
      <c r="L23" s="598"/>
      <c r="M23" s="598"/>
      <c r="N23" s="486">
        <f t="shared" si="2"/>
        <v>1</v>
      </c>
      <c r="O23" s="505"/>
      <c r="P23" s="505"/>
      <c r="Q23" s="505"/>
      <c r="R23" s="505"/>
      <c r="S23" s="505"/>
      <c r="T23" s="505"/>
      <c r="U23" s="505"/>
      <c r="V23" s="505"/>
    </row>
    <row r="24" spans="1:22" x14ac:dyDescent="0.25">
      <c r="A24" s="505"/>
      <c r="B24" s="484" t="s">
        <v>275</v>
      </c>
      <c r="C24" s="485"/>
      <c r="D24" s="440">
        <v>2</v>
      </c>
      <c r="E24" s="441">
        <v>2</v>
      </c>
      <c r="F24" s="441">
        <v>6</v>
      </c>
      <c r="G24" s="486">
        <f t="shared" si="0"/>
        <v>10</v>
      </c>
      <c r="H24" s="507"/>
      <c r="I24" s="487"/>
      <c r="J24" s="491"/>
      <c r="K24" s="597">
        <v>1</v>
      </c>
      <c r="L24" s="598"/>
      <c r="M24" s="598"/>
      <c r="N24" s="486">
        <f t="shared" ref="N24:N29" si="3">SUM(K24:M24)</f>
        <v>1</v>
      </c>
      <c r="O24" s="505"/>
      <c r="P24" s="505"/>
      <c r="Q24" s="505"/>
      <c r="R24" s="505"/>
      <c r="S24" s="505"/>
      <c r="T24" s="505"/>
      <c r="U24" s="505"/>
      <c r="V24" s="505"/>
    </row>
    <row r="25" spans="1:22" ht="15.75" thickBot="1" x14ac:dyDescent="0.3">
      <c r="A25" s="505"/>
      <c r="B25" s="473" t="s">
        <v>554</v>
      </c>
      <c r="C25" s="474"/>
      <c r="D25" s="475">
        <v>2</v>
      </c>
      <c r="E25" s="476">
        <v>2</v>
      </c>
      <c r="F25" s="476">
        <v>5</v>
      </c>
      <c r="G25" s="477">
        <f t="shared" si="0"/>
        <v>9</v>
      </c>
      <c r="H25" s="505"/>
      <c r="I25" s="487"/>
      <c r="J25" s="491"/>
      <c r="K25" s="597">
        <v>1</v>
      </c>
      <c r="L25" s="598"/>
      <c r="M25" s="598"/>
      <c r="N25" s="486">
        <f t="shared" si="3"/>
        <v>1</v>
      </c>
      <c r="O25" s="505"/>
      <c r="P25" s="505"/>
      <c r="Q25" s="505"/>
      <c r="R25" s="505"/>
      <c r="S25" s="505"/>
      <c r="T25" s="505"/>
      <c r="U25" s="505"/>
      <c r="V25" s="505"/>
    </row>
    <row r="26" spans="1:22" x14ac:dyDescent="0.25">
      <c r="A26" s="505"/>
      <c r="B26" s="590" t="s">
        <v>240</v>
      </c>
      <c r="C26" s="606"/>
      <c r="D26" s="591">
        <v>1</v>
      </c>
      <c r="E26" s="592">
        <v>2</v>
      </c>
      <c r="F26" s="592">
        <v>5</v>
      </c>
      <c r="G26" s="468">
        <f t="shared" si="0"/>
        <v>8</v>
      </c>
      <c r="H26" s="505"/>
      <c r="I26" s="487"/>
      <c r="J26" s="491"/>
      <c r="K26" s="597">
        <v>1</v>
      </c>
      <c r="L26" s="598"/>
      <c r="M26" s="598"/>
      <c r="N26" s="486">
        <f t="shared" si="3"/>
        <v>1</v>
      </c>
      <c r="O26" s="505"/>
      <c r="P26" s="505"/>
      <c r="Q26" s="505"/>
      <c r="R26" s="505"/>
      <c r="S26" s="505"/>
      <c r="T26" s="505"/>
      <c r="U26" s="505"/>
      <c r="V26" s="505"/>
    </row>
    <row r="27" spans="1:22" x14ac:dyDescent="0.25">
      <c r="A27" s="505"/>
      <c r="B27" s="484" t="s">
        <v>246</v>
      </c>
      <c r="C27" s="439"/>
      <c r="D27" s="440">
        <v>1</v>
      </c>
      <c r="E27" s="441">
        <v>1</v>
      </c>
      <c r="F27" s="441">
        <v>3</v>
      </c>
      <c r="G27" s="486">
        <f t="shared" si="0"/>
        <v>5</v>
      </c>
      <c r="H27" s="507"/>
      <c r="I27" s="487"/>
      <c r="J27" s="491"/>
      <c r="K27" s="597">
        <v>1</v>
      </c>
      <c r="L27" s="598"/>
      <c r="M27" s="598"/>
      <c r="N27" s="486">
        <f t="shared" si="3"/>
        <v>1</v>
      </c>
      <c r="O27" s="505"/>
      <c r="P27" s="505"/>
      <c r="Q27" s="505"/>
      <c r="R27" s="505"/>
      <c r="S27" s="505"/>
      <c r="T27" s="505"/>
      <c r="U27" s="505"/>
      <c r="V27" s="505"/>
    </row>
    <row r="28" spans="1:22" x14ac:dyDescent="0.25">
      <c r="A28" s="505"/>
      <c r="B28" s="196" t="s">
        <v>558</v>
      </c>
      <c r="C28" s="123"/>
      <c r="D28" s="119">
        <v>1</v>
      </c>
      <c r="E28" s="120">
        <v>1</v>
      </c>
      <c r="F28" s="120">
        <v>3</v>
      </c>
      <c r="G28" s="197">
        <f t="shared" si="0"/>
        <v>5</v>
      </c>
      <c r="H28" s="507"/>
      <c r="I28" s="487"/>
      <c r="J28" s="491"/>
      <c r="K28" s="597">
        <v>1</v>
      </c>
      <c r="L28" s="598"/>
      <c r="M28" s="598"/>
      <c r="N28" s="486">
        <f t="shared" si="3"/>
        <v>1</v>
      </c>
      <c r="O28" s="505"/>
      <c r="P28" s="505"/>
      <c r="Q28" s="505"/>
      <c r="R28" s="505"/>
      <c r="S28" s="505"/>
      <c r="T28" s="505"/>
      <c r="U28" s="505"/>
      <c r="V28" s="505"/>
    </row>
    <row r="29" spans="1:22" ht="15.75" thickBot="1" x14ac:dyDescent="0.3">
      <c r="A29" s="505"/>
      <c r="B29" s="484" t="s">
        <v>298</v>
      </c>
      <c r="C29" s="439"/>
      <c r="D29" s="440">
        <v>1</v>
      </c>
      <c r="E29" s="441">
        <v>1</v>
      </c>
      <c r="F29" s="441">
        <v>2</v>
      </c>
      <c r="G29" s="486">
        <f t="shared" si="0"/>
        <v>4</v>
      </c>
      <c r="H29" s="507"/>
      <c r="I29" s="478"/>
      <c r="J29" s="595"/>
      <c r="K29" s="480">
        <v>1</v>
      </c>
      <c r="L29" s="596"/>
      <c r="M29" s="596"/>
      <c r="N29" s="477">
        <f t="shared" si="3"/>
        <v>1</v>
      </c>
      <c r="O29" s="505"/>
      <c r="P29" s="505"/>
      <c r="Q29" s="505"/>
      <c r="R29" s="505"/>
      <c r="S29" s="505"/>
      <c r="T29" s="505"/>
      <c r="U29" s="505"/>
      <c r="V29" s="505"/>
    </row>
    <row r="30" spans="1:22" x14ac:dyDescent="0.25">
      <c r="A30" s="505"/>
      <c r="B30" s="484" t="s">
        <v>309</v>
      </c>
      <c r="C30" s="485"/>
      <c r="D30" s="440">
        <v>1</v>
      </c>
      <c r="E30" s="441">
        <v>1</v>
      </c>
      <c r="F30" s="441">
        <v>2</v>
      </c>
      <c r="G30" s="486">
        <f t="shared" si="0"/>
        <v>4</v>
      </c>
      <c r="H30" s="507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</row>
    <row r="31" spans="1:22" x14ac:dyDescent="0.25">
      <c r="A31" s="505"/>
      <c r="B31" s="484" t="s">
        <v>280</v>
      </c>
      <c r="C31" s="485"/>
      <c r="D31" s="440">
        <v>1</v>
      </c>
      <c r="E31" s="441">
        <v>1</v>
      </c>
      <c r="F31" s="441">
        <v>2</v>
      </c>
      <c r="G31" s="486">
        <f t="shared" si="0"/>
        <v>4</v>
      </c>
      <c r="H31" s="507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</row>
    <row r="32" spans="1:22" x14ac:dyDescent="0.25">
      <c r="A32" s="505"/>
      <c r="B32" s="484" t="s">
        <v>419</v>
      </c>
      <c r="C32" s="485"/>
      <c r="D32" s="440">
        <v>1</v>
      </c>
      <c r="E32" s="441">
        <v>1</v>
      </c>
      <c r="F32" s="441">
        <v>2</v>
      </c>
      <c r="G32" s="486">
        <f t="shared" si="0"/>
        <v>4</v>
      </c>
      <c r="H32" s="507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</row>
    <row r="33" spans="1:22" x14ac:dyDescent="0.25">
      <c r="A33" s="505"/>
      <c r="B33" s="196" t="s">
        <v>557</v>
      </c>
      <c r="C33" s="123"/>
      <c r="D33" s="119">
        <v>1</v>
      </c>
      <c r="E33" s="120">
        <v>1</v>
      </c>
      <c r="F33" s="120">
        <v>2</v>
      </c>
      <c r="G33" s="197">
        <f t="shared" si="0"/>
        <v>4</v>
      </c>
      <c r="H33" s="507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</row>
    <row r="34" spans="1:22" x14ac:dyDescent="0.25">
      <c r="A34" s="505"/>
      <c r="B34" s="196" t="s">
        <v>278</v>
      </c>
      <c r="C34" s="123"/>
      <c r="D34" s="119">
        <v>1</v>
      </c>
      <c r="E34" s="120">
        <v>1</v>
      </c>
      <c r="F34" s="120">
        <v>2</v>
      </c>
      <c r="G34" s="197">
        <f t="shared" si="0"/>
        <v>4</v>
      </c>
      <c r="H34" s="507"/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</row>
    <row r="35" spans="1:22" x14ac:dyDescent="0.25">
      <c r="A35" s="505"/>
      <c r="B35" s="196" t="s">
        <v>281</v>
      </c>
      <c r="C35" s="123"/>
      <c r="D35" s="119">
        <v>1</v>
      </c>
      <c r="E35" s="120">
        <v>0</v>
      </c>
      <c r="F35" s="120">
        <v>2</v>
      </c>
      <c r="G35" s="197">
        <f t="shared" si="0"/>
        <v>3</v>
      </c>
      <c r="H35" s="507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</row>
    <row r="36" spans="1:22" x14ac:dyDescent="0.25">
      <c r="A36" s="505"/>
      <c r="B36" s="484" t="s">
        <v>256</v>
      </c>
      <c r="C36" s="485"/>
      <c r="D36" s="440">
        <v>1</v>
      </c>
      <c r="E36" s="441">
        <v>0</v>
      </c>
      <c r="F36" s="441">
        <v>1</v>
      </c>
      <c r="G36" s="486">
        <f t="shared" si="0"/>
        <v>2</v>
      </c>
      <c r="H36" s="507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</row>
    <row r="37" spans="1:22" x14ac:dyDescent="0.25">
      <c r="A37" s="505"/>
      <c r="B37" s="484" t="s">
        <v>285</v>
      </c>
      <c r="C37" s="485"/>
      <c r="D37" s="440">
        <v>1</v>
      </c>
      <c r="E37" s="441">
        <v>0</v>
      </c>
      <c r="F37" s="441">
        <v>0</v>
      </c>
      <c r="G37" s="486">
        <f t="shared" si="0"/>
        <v>1</v>
      </c>
      <c r="H37" s="507"/>
      <c r="I37" s="505"/>
      <c r="J37" s="505"/>
      <c r="K37" s="505"/>
      <c r="L37" s="505"/>
      <c r="M37" s="505"/>
      <c r="N37" s="505"/>
      <c r="O37" s="505"/>
      <c r="V37" s="505"/>
    </row>
    <row r="38" spans="1:22" ht="15.75" thickBot="1" x14ac:dyDescent="0.3">
      <c r="A38" s="505"/>
      <c r="B38" s="473" t="s">
        <v>556</v>
      </c>
      <c r="C38" s="474"/>
      <c r="D38" s="475">
        <v>1</v>
      </c>
      <c r="E38" s="476">
        <v>0</v>
      </c>
      <c r="F38" s="476">
        <v>0</v>
      </c>
      <c r="G38" s="477">
        <f t="shared" si="0"/>
        <v>1</v>
      </c>
      <c r="H38" s="507"/>
      <c r="I38" s="505"/>
      <c r="J38" s="505"/>
      <c r="K38" s="505"/>
      <c r="L38" s="505"/>
      <c r="M38" s="505"/>
      <c r="N38" s="505"/>
      <c r="O38" s="505"/>
      <c r="V38" s="505"/>
    </row>
    <row r="39" spans="1:22" x14ac:dyDescent="0.25">
      <c r="A39" s="50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V39" s="505"/>
    </row>
  </sheetData>
  <sortState ref="B2:G38">
    <sortCondition descending="1" ref="D2:D38"/>
    <sortCondition descending="1" ref="G2:G38"/>
  </sortState>
  <conditionalFormatting sqref="B2:B8 B19:B24 B26:B29">
    <cfRule type="expression" dxfId="53" priority="22" stopIfTrue="1">
      <formula>(OR(N2="NL",N2="NLJ"))</formula>
    </cfRule>
    <cfRule type="expression" dxfId="52" priority="23" stopIfTrue="1">
      <formula>(OR(N2="RL",N2="RLJ"))</formula>
    </cfRule>
    <cfRule type="expression" dxfId="51" priority="24" stopIfTrue="1">
      <formula>(N2="MO")</formula>
    </cfRule>
  </conditionalFormatting>
  <conditionalFormatting sqref="B9:B18">
    <cfRule type="expression" dxfId="50" priority="19" stopIfTrue="1">
      <formula>(OR(N9="NL",N9="NLJ"))</formula>
    </cfRule>
    <cfRule type="expression" dxfId="49" priority="20" stopIfTrue="1">
      <formula>(OR(N9="RL",N9="RLJ"))</formula>
    </cfRule>
    <cfRule type="expression" dxfId="48" priority="21" stopIfTrue="1">
      <formula>(N9="MO")</formula>
    </cfRule>
  </conditionalFormatting>
  <conditionalFormatting sqref="I2:I29">
    <cfRule type="expression" dxfId="47" priority="16" stopIfTrue="1">
      <formula>(OR(Y2="NL",Y2="NLJ"))</formula>
    </cfRule>
    <cfRule type="expression" dxfId="46" priority="17" stopIfTrue="1">
      <formula>(OR(Y2="RL",Y2="RLJ"))</formula>
    </cfRule>
    <cfRule type="expression" dxfId="45" priority="18" stopIfTrue="1">
      <formula>(Y2="MO")</formula>
    </cfRule>
  </conditionalFormatting>
  <conditionalFormatting sqref="I20">
    <cfRule type="expression" dxfId="44" priority="13" stopIfTrue="1">
      <formula>(OR(X19="NL",X19="NLJ"))</formula>
    </cfRule>
    <cfRule type="expression" dxfId="43" priority="14" stopIfTrue="1">
      <formula>(OR(X19="RL",X19="RLJ"))</formula>
    </cfRule>
    <cfRule type="expression" dxfId="42" priority="15" stopIfTrue="1">
      <formula>(X19="MO")</formula>
    </cfRule>
  </conditionalFormatting>
  <conditionalFormatting sqref="I21">
    <cfRule type="expression" dxfId="41" priority="10" stopIfTrue="1">
      <formula>(OR(X20="NL",X20="NLJ"))</formula>
    </cfRule>
    <cfRule type="expression" dxfId="40" priority="11" stopIfTrue="1">
      <formula>(OR(X20="RL",X20="RLJ"))</formula>
    </cfRule>
    <cfRule type="expression" dxfId="39" priority="12" stopIfTrue="1">
      <formula>(X20="MO")</formula>
    </cfRule>
  </conditionalFormatting>
  <conditionalFormatting sqref="I21">
    <cfRule type="expression" dxfId="38" priority="7" stopIfTrue="1">
      <formula>(OR(X20="NL",X20="NLJ"))</formula>
    </cfRule>
    <cfRule type="expression" dxfId="37" priority="8" stopIfTrue="1">
      <formula>(OR(X20="RL",X20="RLJ"))</formula>
    </cfRule>
    <cfRule type="expression" dxfId="36" priority="9" stopIfTrue="1">
      <formula>(X20="MO")</formula>
    </cfRule>
  </conditionalFormatting>
  <conditionalFormatting sqref="I22 I24 I26 I28">
    <cfRule type="expression" dxfId="35" priority="4" stopIfTrue="1">
      <formula>(OR(X21="NL",X21="NLJ"))</formula>
    </cfRule>
    <cfRule type="expression" dxfId="34" priority="5" stopIfTrue="1">
      <formula>(OR(X21="RL",X21="RLJ"))</formula>
    </cfRule>
    <cfRule type="expression" dxfId="33" priority="6" stopIfTrue="1">
      <formula>(X21="MO")</formula>
    </cfRule>
  </conditionalFormatting>
  <conditionalFormatting sqref="P2:P3">
    <cfRule type="expression" dxfId="32" priority="1" stopIfTrue="1">
      <formula>(OR(AG2="NL",AG2="NLJ"))</formula>
    </cfRule>
    <cfRule type="expression" dxfId="31" priority="2" stopIfTrue="1">
      <formula>(OR(AG2="RL",AG2="RLJ"))</formula>
    </cfRule>
    <cfRule type="expression" dxfId="30" priority="3" stopIfTrue="1">
      <formula>(AG2="MO")</formula>
    </cfRule>
  </conditionalFormatting>
  <conditionalFormatting sqref="B25">
    <cfRule type="expression" dxfId="29" priority="25" stopIfTrue="1">
      <formula>(OR(#REF!="NL",#REF!="NLJ"))</formula>
    </cfRule>
    <cfRule type="expression" dxfId="28" priority="26" stopIfTrue="1">
      <formula>(OR(#REF!="RL",#REF!="RLJ"))</formula>
    </cfRule>
    <cfRule type="expression" dxfId="27" priority="27" stopIfTrue="1">
      <formula>(#REF!="MO")</formula>
    </cfRule>
  </conditionalFormatting>
  <conditionalFormatting sqref="B32:B37">
    <cfRule type="expression" dxfId="26" priority="31" stopIfTrue="1">
      <formula>(OR(N30="NL",N30="NLJ"))</formula>
    </cfRule>
    <cfRule type="expression" dxfId="25" priority="32" stopIfTrue="1">
      <formula>(OR(N30="RL",N30="RLJ"))</formula>
    </cfRule>
    <cfRule type="expression" dxfId="24" priority="33" stopIfTrue="1">
      <formula>(N30="MO")</formula>
    </cfRule>
  </conditionalFormatting>
  <conditionalFormatting sqref="B30:B31">
    <cfRule type="expression" dxfId="23" priority="34" stopIfTrue="1">
      <formula>(OR(#REF!="NL",#REF!="NLJ"))</formula>
    </cfRule>
    <cfRule type="expression" dxfId="22" priority="35" stopIfTrue="1">
      <formula>(OR(#REF!="RL",#REF!="RLJ"))</formula>
    </cfRule>
    <cfRule type="expression" dxfId="21" priority="36" stopIfTrue="1">
      <formula>(#REF!="MO")</formula>
    </cfRule>
  </conditionalFormatting>
  <conditionalFormatting sqref="B38">
    <cfRule type="expression" dxfId="20" priority="211" stopIfTrue="1">
      <formula>(OR(#REF!="NL",#REF!="NLJ"))</formula>
    </cfRule>
    <cfRule type="expression" dxfId="19" priority="212" stopIfTrue="1">
      <formula>(OR(#REF!="RL",#REF!="RLJ"))</formula>
    </cfRule>
    <cfRule type="expression" dxfId="18" priority="213" stopIfTrue="1">
      <formula>(#REF!="MO")</formula>
    </cfRule>
  </conditionalFormatting>
  <conditionalFormatting sqref="P4">
    <cfRule type="expression" dxfId="17" priority="217" stopIfTrue="1">
      <formula>(OR(AG5="NL",AG5="NLJ"))</formula>
    </cfRule>
    <cfRule type="expression" dxfId="16" priority="218" stopIfTrue="1">
      <formula>(OR(AG5="RL",AG5="RLJ"))</formula>
    </cfRule>
    <cfRule type="expression" dxfId="15" priority="219" stopIfTrue="1">
      <formula>(AG5="MO")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="110" zoomScaleNormal="110" workbookViewId="0">
      <selection activeCell="L8" sqref="L8"/>
    </sheetView>
  </sheetViews>
  <sheetFormatPr baseColWidth="10" defaultRowHeight="15" x14ac:dyDescent="0.25"/>
  <cols>
    <col min="1" max="1" width="11.42578125" style="274"/>
    <col min="2" max="2" width="25.28515625" style="274" bestFit="1" customWidth="1"/>
    <col min="3" max="3" width="11.42578125" style="274"/>
    <col min="4" max="13" width="3.7109375" style="274" customWidth="1"/>
    <col min="14" max="15" width="11.42578125" style="274"/>
    <col min="16" max="16" width="17.140625" style="274" bestFit="1" customWidth="1"/>
    <col min="17" max="17" width="11.42578125" style="274"/>
    <col min="18" max="25" width="3.7109375" style="274" customWidth="1"/>
    <col min="26" max="29" width="3.7109375" style="614" customWidth="1"/>
    <col min="30" max="31" width="3.7109375" style="274" customWidth="1"/>
    <col min="32" max="16384" width="11.42578125" style="274"/>
  </cols>
  <sheetData>
    <row r="1" spans="1:33" ht="15.75" thickBot="1" x14ac:dyDescent="0.3">
      <c r="R1" s="327" t="s">
        <v>27</v>
      </c>
      <c r="S1" s="328" t="s">
        <v>18</v>
      </c>
      <c r="T1" s="328" t="s">
        <v>26</v>
      </c>
      <c r="U1" s="328" t="s">
        <v>24</v>
      </c>
      <c r="V1" s="328" t="s">
        <v>19</v>
      </c>
      <c r="W1" s="328" t="s">
        <v>23</v>
      </c>
      <c r="X1" s="328" t="s">
        <v>22</v>
      </c>
      <c r="Y1" s="328" t="s">
        <v>31</v>
      </c>
      <c r="Z1" s="328" t="s">
        <v>20</v>
      </c>
      <c r="AA1" s="327" t="s">
        <v>29</v>
      </c>
      <c r="AB1" s="328" t="s">
        <v>91</v>
      </c>
      <c r="AC1" s="328" t="s">
        <v>92</v>
      </c>
      <c r="AD1" s="328" t="s">
        <v>93</v>
      </c>
      <c r="AE1" s="328" t="s">
        <v>94</v>
      </c>
    </row>
    <row r="2" spans="1:33" ht="15.75" thickBot="1" x14ac:dyDescent="0.3">
      <c r="D2" s="327" t="s">
        <v>27</v>
      </c>
      <c r="E2" s="328" t="s">
        <v>18</v>
      </c>
      <c r="F2" s="328" t="s">
        <v>26</v>
      </c>
      <c r="G2" s="328" t="s">
        <v>24</v>
      </c>
      <c r="H2" s="328" t="s">
        <v>19</v>
      </c>
      <c r="I2" s="328" t="s">
        <v>23</v>
      </c>
      <c r="J2" s="328" t="s">
        <v>22</v>
      </c>
      <c r="K2" s="328" t="s">
        <v>31</v>
      </c>
      <c r="L2" s="328" t="s">
        <v>20</v>
      </c>
      <c r="M2" s="329" t="s">
        <v>29</v>
      </c>
      <c r="O2" s="817" t="s">
        <v>414</v>
      </c>
      <c r="P2" s="303" t="s">
        <v>302</v>
      </c>
      <c r="Q2" s="304" t="s">
        <v>45</v>
      </c>
      <c r="R2" s="285" t="s">
        <v>384</v>
      </c>
      <c r="S2" s="301" t="s">
        <v>384</v>
      </c>
      <c r="T2" s="301" t="s">
        <v>384</v>
      </c>
      <c r="U2" s="301" t="s">
        <v>384</v>
      </c>
      <c r="V2" s="301"/>
      <c r="W2" s="301" t="s">
        <v>384</v>
      </c>
      <c r="X2" s="301" t="s">
        <v>384</v>
      </c>
      <c r="Y2" s="615"/>
      <c r="Z2" s="301" t="s">
        <v>384</v>
      </c>
      <c r="AA2" s="301" t="s">
        <v>384</v>
      </c>
      <c r="AB2" s="301" t="s">
        <v>384</v>
      </c>
      <c r="AC2" s="301"/>
      <c r="AD2" s="301"/>
      <c r="AE2" s="286"/>
    </row>
    <row r="3" spans="1:33" x14ac:dyDescent="0.25">
      <c r="A3" s="817" t="s">
        <v>45</v>
      </c>
      <c r="B3" s="303" t="s">
        <v>245</v>
      </c>
      <c r="C3" s="304" t="s">
        <v>45</v>
      </c>
      <c r="D3" s="285" t="s">
        <v>384</v>
      </c>
      <c r="E3" s="301" t="s">
        <v>384</v>
      </c>
      <c r="F3" s="301" t="s">
        <v>384</v>
      </c>
      <c r="G3" s="301" t="s">
        <v>384</v>
      </c>
      <c r="H3" s="301" t="s">
        <v>384</v>
      </c>
      <c r="I3" s="301" t="s">
        <v>384</v>
      </c>
      <c r="J3" s="301" t="s">
        <v>384</v>
      </c>
      <c r="K3" s="301" t="s">
        <v>384</v>
      </c>
      <c r="L3" s="301" t="s">
        <v>384</v>
      </c>
      <c r="M3" s="286"/>
      <c r="N3" s="654">
        <v>7</v>
      </c>
      <c r="O3" s="818"/>
      <c r="P3" s="234" t="s">
        <v>301</v>
      </c>
      <c r="Q3" s="236" t="s">
        <v>45</v>
      </c>
      <c r="R3" s="279" t="s">
        <v>384</v>
      </c>
      <c r="S3" s="287" t="s">
        <v>384</v>
      </c>
      <c r="T3" s="287" t="s">
        <v>384</v>
      </c>
      <c r="U3" s="287" t="s">
        <v>384</v>
      </c>
      <c r="V3" s="287" t="s">
        <v>384</v>
      </c>
      <c r="W3" s="287" t="s">
        <v>384</v>
      </c>
      <c r="X3" s="287" t="s">
        <v>384</v>
      </c>
      <c r="Y3" s="616"/>
      <c r="Z3" s="377" t="s">
        <v>384</v>
      </c>
      <c r="AA3" s="377" t="s">
        <v>384</v>
      </c>
      <c r="AB3" s="377"/>
      <c r="AC3" s="377"/>
      <c r="AD3" s="287"/>
      <c r="AE3" s="280"/>
    </row>
    <row r="4" spans="1:33" x14ac:dyDescent="0.25">
      <c r="A4" s="818"/>
      <c r="B4" s="234" t="s">
        <v>243</v>
      </c>
      <c r="C4" s="236" t="s">
        <v>45</v>
      </c>
      <c r="D4" s="279" t="s">
        <v>384</v>
      </c>
      <c r="E4" s="287" t="s">
        <v>384</v>
      </c>
      <c r="F4" s="287" t="s">
        <v>384</v>
      </c>
      <c r="G4" s="287" t="s">
        <v>384</v>
      </c>
      <c r="H4" s="287" t="s">
        <v>384</v>
      </c>
      <c r="I4" s="287" t="s">
        <v>384</v>
      </c>
      <c r="J4" s="287" t="s">
        <v>384</v>
      </c>
      <c r="K4" s="287" t="s">
        <v>384</v>
      </c>
      <c r="L4" s="287" t="s">
        <v>384</v>
      </c>
      <c r="M4" s="280"/>
      <c r="N4" s="654">
        <v>7</v>
      </c>
      <c r="O4" s="818"/>
      <c r="P4" s="234" t="s">
        <v>317</v>
      </c>
      <c r="Q4" s="236" t="s">
        <v>45</v>
      </c>
      <c r="R4" s="279" t="s">
        <v>384</v>
      </c>
      <c r="S4" s="287" t="s">
        <v>384</v>
      </c>
      <c r="T4" s="287" t="s">
        <v>384</v>
      </c>
      <c r="U4" s="287" t="s">
        <v>384</v>
      </c>
      <c r="V4" s="287" t="s">
        <v>384</v>
      </c>
      <c r="W4" s="287" t="s">
        <v>384</v>
      </c>
      <c r="X4" s="287" t="s">
        <v>384</v>
      </c>
      <c r="Y4" s="616"/>
      <c r="Z4" s="377" t="s">
        <v>384</v>
      </c>
      <c r="AA4" s="377" t="s">
        <v>384</v>
      </c>
      <c r="AB4" s="377" t="s">
        <v>384</v>
      </c>
      <c r="AC4" s="377"/>
      <c r="AD4" s="287"/>
      <c r="AE4" s="280"/>
    </row>
    <row r="5" spans="1:33" x14ac:dyDescent="0.25">
      <c r="A5" s="818"/>
      <c r="B5" s="404" t="s">
        <v>441</v>
      </c>
      <c r="C5" s="405" t="s">
        <v>45</v>
      </c>
      <c r="D5" s="376"/>
      <c r="E5" s="377"/>
      <c r="F5" s="377" t="s">
        <v>384</v>
      </c>
      <c r="G5" s="377"/>
      <c r="H5" s="377" t="s">
        <v>384</v>
      </c>
      <c r="I5" s="377" t="s">
        <v>384</v>
      </c>
      <c r="J5" s="377"/>
      <c r="K5" s="377"/>
      <c r="L5" s="377"/>
      <c r="M5" s="378"/>
      <c r="N5" s="274">
        <v>3</v>
      </c>
      <c r="O5" s="818"/>
      <c r="P5" s="404" t="s">
        <v>443</v>
      </c>
      <c r="Q5" s="405" t="s">
        <v>45</v>
      </c>
      <c r="R5" s="376"/>
      <c r="S5" s="377"/>
      <c r="T5" s="377"/>
      <c r="U5" s="377" t="s">
        <v>384</v>
      </c>
      <c r="V5" s="377"/>
      <c r="W5" s="377"/>
      <c r="X5" s="377" t="s">
        <v>384</v>
      </c>
      <c r="Y5" s="617"/>
      <c r="Z5" s="377" t="s">
        <v>384</v>
      </c>
      <c r="AA5" s="377"/>
      <c r="AB5" s="377"/>
      <c r="AC5" s="377"/>
      <c r="AD5" s="377"/>
      <c r="AE5" s="378"/>
    </row>
    <row r="6" spans="1:33" x14ac:dyDescent="0.25">
      <c r="A6" s="818"/>
      <c r="B6" s="234" t="s">
        <v>252</v>
      </c>
      <c r="C6" s="236" t="s">
        <v>45</v>
      </c>
      <c r="D6" s="279" t="s">
        <v>384</v>
      </c>
      <c r="E6" s="287" t="s">
        <v>384</v>
      </c>
      <c r="F6" s="287"/>
      <c r="G6" s="287" t="s">
        <v>384</v>
      </c>
      <c r="H6" s="287" t="s">
        <v>384</v>
      </c>
      <c r="I6" s="287" t="s">
        <v>384</v>
      </c>
      <c r="J6" s="287" t="s">
        <v>384</v>
      </c>
      <c r="K6" s="287" t="s">
        <v>384</v>
      </c>
      <c r="L6" s="287" t="s">
        <v>384</v>
      </c>
      <c r="M6" s="280"/>
      <c r="N6" s="274">
        <v>6</v>
      </c>
      <c r="O6" s="818"/>
      <c r="P6" s="234" t="s">
        <v>287</v>
      </c>
      <c r="Q6" s="236" t="s">
        <v>45</v>
      </c>
      <c r="R6" s="279" t="s">
        <v>384</v>
      </c>
      <c r="S6" s="287" t="s">
        <v>384</v>
      </c>
      <c r="T6" s="287" t="s">
        <v>384</v>
      </c>
      <c r="U6" s="287" t="s">
        <v>384</v>
      </c>
      <c r="V6" s="287" t="s">
        <v>384</v>
      </c>
      <c r="W6" s="287" t="s">
        <v>384</v>
      </c>
      <c r="X6" s="287" t="s">
        <v>384</v>
      </c>
      <c r="Y6" s="616"/>
      <c r="Z6" s="377"/>
      <c r="AA6" s="377" t="s">
        <v>384</v>
      </c>
      <c r="AB6" s="377" t="s">
        <v>384</v>
      </c>
      <c r="AC6" s="377"/>
      <c r="AD6" s="287"/>
      <c r="AE6" s="280"/>
    </row>
    <row r="7" spans="1:33" ht="15.75" thickBot="1" x14ac:dyDescent="0.3">
      <c r="A7" s="819"/>
      <c r="B7" s="332" t="s">
        <v>280</v>
      </c>
      <c r="C7" s="333" t="s">
        <v>45</v>
      </c>
      <c r="D7" s="281" t="s">
        <v>384</v>
      </c>
      <c r="E7" s="302" t="s">
        <v>384</v>
      </c>
      <c r="F7" s="302" t="s">
        <v>384</v>
      </c>
      <c r="G7" s="302" t="s">
        <v>384</v>
      </c>
      <c r="H7" s="302"/>
      <c r="I7" s="302"/>
      <c r="J7" s="302" t="s">
        <v>384</v>
      </c>
      <c r="K7" s="302" t="s">
        <v>384</v>
      </c>
      <c r="L7" s="302" t="s">
        <v>384</v>
      </c>
      <c r="M7" s="282"/>
      <c r="N7" s="274">
        <v>5</v>
      </c>
      <c r="O7" s="819"/>
      <c r="P7" s="332" t="s">
        <v>307</v>
      </c>
      <c r="Q7" s="333" t="s">
        <v>45</v>
      </c>
      <c r="R7" s="281" t="s">
        <v>384</v>
      </c>
      <c r="S7" s="302"/>
      <c r="T7" s="302"/>
      <c r="U7" s="302"/>
      <c r="V7" s="302" t="s">
        <v>384</v>
      </c>
      <c r="W7" s="302" t="s">
        <v>384</v>
      </c>
      <c r="X7" s="302"/>
      <c r="Y7" s="618"/>
      <c r="Z7" s="302" t="s">
        <v>384</v>
      </c>
      <c r="AA7" s="302"/>
      <c r="AB7" s="302" t="s">
        <v>384</v>
      </c>
      <c r="AC7" s="302"/>
      <c r="AD7" s="302"/>
      <c r="AE7" s="282"/>
    </row>
    <row r="8" spans="1:33" x14ac:dyDescent="0.25">
      <c r="A8" s="817" t="s">
        <v>83</v>
      </c>
      <c r="B8" s="330" t="s">
        <v>263</v>
      </c>
      <c r="C8" s="331" t="s">
        <v>83</v>
      </c>
      <c r="D8" s="312" t="s">
        <v>384</v>
      </c>
      <c r="E8" s="313" t="s">
        <v>384</v>
      </c>
      <c r="F8" s="313" t="s">
        <v>384</v>
      </c>
      <c r="G8" s="313" t="s">
        <v>384</v>
      </c>
      <c r="H8" s="313" t="s">
        <v>384</v>
      </c>
      <c r="I8" s="313" t="s">
        <v>384</v>
      </c>
      <c r="J8" s="313" t="s">
        <v>384</v>
      </c>
      <c r="K8" s="313" t="s">
        <v>384</v>
      </c>
      <c r="L8" s="313" t="s">
        <v>384</v>
      </c>
      <c r="M8" s="314"/>
      <c r="N8" s="654">
        <v>8</v>
      </c>
      <c r="O8" s="817" t="s">
        <v>415</v>
      </c>
      <c r="P8" s="315" t="s">
        <v>292</v>
      </c>
      <c r="Q8" s="316" t="s">
        <v>30</v>
      </c>
      <c r="R8" s="285" t="s">
        <v>384</v>
      </c>
      <c r="S8" s="301"/>
      <c r="T8" s="301" t="s">
        <v>384</v>
      </c>
      <c r="U8" s="301" t="s">
        <v>384</v>
      </c>
      <c r="V8" s="301" t="s">
        <v>384</v>
      </c>
      <c r="W8" s="301"/>
      <c r="X8" s="301" t="s">
        <v>384</v>
      </c>
      <c r="Y8" s="301" t="s">
        <v>384</v>
      </c>
      <c r="Z8" s="301" t="s">
        <v>384</v>
      </c>
      <c r="AA8" s="301" t="s">
        <v>384</v>
      </c>
      <c r="AB8" s="301"/>
      <c r="AC8" s="301"/>
      <c r="AD8" s="301"/>
      <c r="AE8" s="286"/>
      <c r="AF8" s="274" t="s">
        <v>618</v>
      </c>
      <c r="AG8" s="274" t="s">
        <v>91</v>
      </c>
    </row>
    <row r="9" spans="1:33" x14ac:dyDescent="0.25">
      <c r="A9" s="818"/>
      <c r="B9" s="237" t="s">
        <v>261</v>
      </c>
      <c r="C9" s="239" t="s">
        <v>83</v>
      </c>
      <c r="D9" s="279" t="s">
        <v>384</v>
      </c>
      <c r="E9" s="287" t="s">
        <v>384</v>
      </c>
      <c r="F9" s="287" t="s">
        <v>384</v>
      </c>
      <c r="G9" s="287" t="s">
        <v>384</v>
      </c>
      <c r="H9" s="287" t="s">
        <v>384</v>
      </c>
      <c r="I9" s="287" t="s">
        <v>384</v>
      </c>
      <c r="J9" s="287" t="s">
        <v>384</v>
      </c>
      <c r="K9" s="287" t="s">
        <v>384</v>
      </c>
      <c r="L9" s="287"/>
      <c r="M9" s="280"/>
      <c r="N9" s="654">
        <v>8</v>
      </c>
      <c r="O9" s="818"/>
      <c r="P9" s="225" t="s">
        <v>294</v>
      </c>
      <c r="Q9" s="227" t="s">
        <v>30</v>
      </c>
      <c r="R9" s="279" t="s">
        <v>384</v>
      </c>
      <c r="S9" s="287" t="s">
        <v>384</v>
      </c>
      <c r="T9" s="287" t="s">
        <v>384</v>
      </c>
      <c r="U9" s="287" t="s">
        <v>384</v>
      </c>
      <c r="V9" s="386" t="s">
        <v>54</v>
      </c>
      <c r="W9" s="386" t="s">
        <v>54</v>
      </c>
      <c r="X9" s="386" t="s">
        <v>54</v>
      </c>
      <c r="Y9" s="287"/>
      <c r="Z9" s="377"/>
      <c r="AA9" s="386" t="s">
        <v>54</v>
      </c>
      <c r="AB9" s="377"/>
      <c r="AC9" s="377"/>
      <c r="AD9" s="287"/>
      <c r="AE9" s="280"/>
    </row>
    <row r="10" spans="1:33" x14ac:dyDescent="0.25">
      <c r="A10" s="818"/>
      <c r="B10" s="237" t="s">
        <v>259</v>
      </c>
      <c r="C10" s="239" t="s">
        <v>83</v>
      </c>
      <c r="D10" s="279" t="s">
        <v>384</v>
      </c>
      <c r="E10" s="287" t="s">
        <v>384</v>
      </c>
      <c r="F10" s="287" t="s">
        <v>384</v>
      </c>
      <c r="G10" s="287" t="s">
        <v>384</v>
      </c>
      <c r="H10" s="287" t="s">
        <v>384</v>
      </c>
      <c r="I10" s="287" t="s">
        <v>384</v>
      </c>
      <c r="J10" s="287" t="s">
        <v>384</v>
      </c>
      <c r="K10" s="287" t="s">
        <v>384</v>
      </c>
      <c r="L10" s="287" t="s">
        <v>384</v>
      </c>
      <c r="M10" s="280"/>
      <c r="N10" s="654">
        <v>8</v>
      </c>
      <c r="O10" s="818"/>
      <c r="P10" s="225" t="s">
        <v>284</v>
      </c>
      <c r="Q10" s="227" t="s">
        <v>30</v>
      </c>
      <c r="R10" s="279"/>
      <c r="S10" s="287" t="s">
        <v>384</v>
      </c>
      <c r="T10" s="287"/>
      <c r="U10" s="287" t="s">
        <v>384</v>
      </c>
      <c r="V10" s="287" t="s">
        <v>384</v>
      </c>
      <c r="W10" s="287" t="s">
        <v>384</v>
      </c>
      <c r="X10" s="287"/>
      <c r="Y10" s="287"/>
      <c r="Z10" s="377" t="s">
        <v>384</v>
      </c>
      <c r="AA10" s="377" t="s">
        <v>384</v>
      </c>
      <c r="AB10" s="377"/>
      <c r="AC10" s="377"/>
      <c r="AD10" s="287"/>
      <c r="AE10" s="280"/>
    </row>
    <row r="11" spans="1:33" x14ac:dyDescent="0.25">
      <c r="A11" s="818"/>
      <c r="B11" s="237" t="s">
        <v>385</v>
      </c>
      <c r="C11" s="239" t="s">
        <v>83</v>
      </c>
      <c r="D11" s="279"/>
      <c r="E11" s="287" t="s">
        <v>384</v>
      </c>
      <c r="F11" s="287"/>
      <c r="G11" s="287"/>
      <c r="H11" s="287"/>
      <c r="I11" s="287"/>
      <c r="J11" s="287"/>
      <c r="K11" s="287"/>
      <c r="L11" s="287" t="s">
        <v>384</v>
      </c>
      <c r="M11" s="280"/>
      <c r="N11" s="274">
        <v>1</v>
      </c>
      <c r="O11" s="818"/>
      <c r="P11" s="427" t="s">
        <v>498</v>
      </c>
      <c r="Q11" s="428" t="s">
        <v>30</v>
      </c>
      <c r="R11" s="376"/>
      <c r="S11" s="377"/>
      <c r="T11" s="377"/>
      <c r="U11" s="377"/>
      <c r="V11" s="377" t="s">
        <v>384</v>
      </c>
      <c r="W11" s="377"/>
      <c r="X11" s="377"/>
      <c r="Y11" s="377"/>
      <c r="Z11" s="377"/>
      <c r="AA11" s="377"/>
      <c r="AB11" s="377"/>
      <c r="AC11" s="377"/>
      <c r="AD11" s="377"/>
      <c r="AE11" s="378"/>
    </row>
    <row r="12" spans="1:33" x14ac:dyDescent="0.25">
      <c r="A12" s="818"/>
      <c r="B12" s="237" t="s">
        <v>260</v>
      </c>
      <c r="C12" s="239" t="s">
        <v>83</v>
      </c>
      <c r="D12" s="279" t="s">
        <v>384</v>
      </c>
      <c r="E12" s="287" t="s">
        <v>384</v>
      </c>
      <c r="F12" s="287" t="s">
        <v>384</v>
      </c>
      <c r="G12" s="287" t="s">
        <v>384</v>
      </c>
      <c r="H12" s="287" t="s">
        <v>384</v>
      </c>
      <c r="I12" s="287" t="s">
        <v>384</v>
      </c>
      <c r="J12" s="287" t="s">
        <v>384</v>
      </c>
      <c r="K12" s="287" t="s">
        <v>384</v>
      </c>
      <c r="L12" s="287" t="s">
        <v>384</v>
      </c>
      <c r="M12" s="280"/>
      <c r="N12" s="654">
        <v>8</v>
      </c>
      <c r="O12" s="818"/>
      <c r="P12" s="225" t="s">
        <v>364</v>
      </c>
      <c r="Q12" s="227" t="s">
        <v>30</v>
      </c>
      <c r="R12" s="279"/>
      <c r="S12" s="287" t="s">
        <v>384</v>
      </c>
      <c r="T12" s="386" t="s">
        <v>54</v>
      </c>
      <c r="U12" s="287"/>
      <c r="V12" s="287"/>
      <c r="W12" s="287" t="s">
        <v>384</v>
      </c>
      <c r="X12" s="287" t="s">
        <v>384</v>
      </c>
      <c r="Y12" s="287" t="s">
        <v>384</v>
      </c>
      <c r="Z12" s="377"/>
      <c r="AA12" s="377"/>
      <c r="AB12" s="377" t="s">
        <v>384</v>
      </c>
      <c r="AC12" s="377"/>
      <c r="AD12" s="287"/>
      <c r="AE12" s="280"/>
    </row>
    <row r="13" spans="1:33" ht="15.75" thickBot="1" x14ac:dyDescent="0.3">
      <c r="A13" s="819"/>
      <c r="B13" s="310" t="s">
        <v>262</v>
      </c>
      <c r="C13" s="311" t="s">
        <v>83</v>
      </c>
      <c r="D13" s="305" t="s">
        <v>384</v>
      </c>
      <c r="E13" s="306"/>
      <c r="F13" s="306" t="s">
        <v>384</v>
      </c>
      <c r="G13" s="306"/>
      <c r="H13" s="306" t="s">
        <v>384</v>
      </c>
      <c r="I13" s="306"/>
      <c r="J13" s="306" t="s">
        <v>384</v>
      </c>
      <c r="K13" s="306"/>
      <c r="L13" s="306"/>
      <c r="M13" s="307"/>
      <c r="N13" s="274">
        <v>4</v>
      </c>
      <c r="O13" s="818"/>
      <c r="P13" s="225" t="s">
        <v>313</v>
      </c>
      <c r="Q13" s="227" t="s">
        <v>30</v>
      </c>
      <c r="R13" s="279" t="s">
        <v>384</v>
      </c>
      <c r="S13" s="287" t="s">
        <v>384</v>
      </c>
      <c r="T13" s="287" t="s">
        <v>384</v>
      </c>
      <c r="U13" s="287" t="s">
        <v>384</v>
      </c>
      <c r="V13" s="287"/>
      <c r="W13" s="287" t="s">
        <v>384</v>
      </c>
      <c r="X13" s="287" t="s">
        <v>384</v>
      </c>
      <c r="Y13" s="287" t="s">
        <v>384</v>
      </c>
      <c r="Z13" s="377" t="s">
        <v>384</v>
      </c>
      <c r="AA13" s="377" t="s">
        <v>384</v>
      </c>
      <c r="AB13" s="377" t="s">
        <v>384</v>
      </c>
      <c r="AC13" s="377"/>
      <c r="AD13" s="287"/>
      <c r="AE13" s="280"/>
    </row>
    <row r="14" spans="1:33" ht="15.75" thickBot="1" x14ac:dyDescent="0.3">
      <c r="A14" s="817" t="s">
        <v>30</v>
      </c>
      <c r="B14" s="315" t="s">
        <v>239</v>
      </c>
      <c r="C14" s="316" t="s">
        <v>30</v>
      </c>
      <c r="D14" s="285" t="s">
        <v>384</v>
      </c>
      <c r="E14" s="301" t="s">
        <v>384</v>
      </c>
      <c r="F14" s="301" t="s">
        <v>384</v>
      </c>
      <c r="G14" s="301" t="s">
        <v>384</v>
      </c>
      <c r="H14" s="301" t="s">
        <v>384</v>
      </c>
      <c r="I14" s="301"/>
      <c r="J14" s="301" t="s">
        <v>384</v>
      </c>
      <c r="K14" s="301" t="s">
        <v>384</v>
      </c>
      <c r="L14" s="301" t="s">
        <v>384</v>
      </c>
      <c r="M14" s="286"/>
      <c r="N14" s="274">
        <v>7</v>
      </c>
      <c r="O14" s="819"/>
      <c r="P14" s="317" t="s">
        <v>286</v>
      </c>
      <c r="Q14" s="318" t="s">
        <v>30</v>
      </c>
      <c r="R14" s="281" t="s">
        <v>384</v>
      </c>
      <c r="S14" s="302"/>
      <c r="T14" s="302" t="s">
        <v>384</v>
      </c>
      <c r="U14" s="302" t="s">
        <v>384</v>
      </c>
      <c r="V14" s="302" t="s">
        <v>384</v>
      </c>
      <c r="W14" s="302" t="s">
        <v>384</v>
      </c>
      <c r="X14" s="302" t="s">
        <v>384</v>
      </c>
      <c r="Y14" s="302" t="s">
        <v>384</v>
      </c>
      <c r="Z14" s="302" t="s">
        <v>384</v>
      </c>
      <c r="AA14" s="302" t="s">
        <v>384</v>
      </c>
      <c r="AB14" s="302" t="s">
        <v>384</v>
      </c>
      <c r="AC14" s="302"/>
      <c r="AD14" s="302"/>
      <c r="AE14" s="282"/>
    </row>
    <row r="15" spans="1:33" x14ac:dyDescent="0.25">
      <c r="A15" s="818"/>
      <c r="B15" s="225" t="s">
        <v>242</v>
      </c>
      <c r="C15" s="227" t="s">
        <v>30</v>
      </c>
      <c r="D15" s="279" t="s">
        <v>384</v>
      </c>
      <c r="E15" s="287" t="s">
        <v>384</v>
      </c>
      <c r="F15" s="287" t="s">
        <v>384</v>
      </c>
      <c r="G15" s="287" t="s">
        <v>384</v>
      </c>
      <c r="H15" s="287"/>
      <c r="I15" s="287" t="s">
        <v>384</v>
      </c>
      <c r="J15" s="287" t="s">
        <v>384</v>
      </c>
      <c r="K15" s="287" t="s">
        <v>384</v>
      </c>
      <c r="L15" s="287" t="s">
        <v>384</v>
      </c>
      <c r="M15" s="280"/>
      <c r="N15" s="274">
        <v>7</v>
      </c>
      <c r="O15" s="817" t="s">
        <v>416</v>
      </c>
      <c r="P15" s="323" t="s">
        <v>300</v>
      </c>
      <c r="Q15" s="324" t="s">
        <v>43</v>
      </c>
      <c r="R15" s="301"/>
      <c r="S15" s="301" t="s">
        <v>384</v>
      </c>
      <c r="T15" s="301"/>
      <c r="U15" s="301"/>
      <c r="V15" s="301" t="s">
        <v>384</v>
      </c>
      <c r="W15" s="301"/>
      <c r="X15" s="301"/>
      <c r="Y15" s="301" t="s">
        <v>384</v>
      </c>
      <c r="Z15" s="301" t="s">
        <v>384</v>
      </c>
      <c r="AA15" s="301"/>
      <c r="AB15" s="301"/>
      <c r="AC15" s="301"/>
      <c r="AD15" s="301"/>
      <c r="AE15" s="286"/>
    </row>
    <row r="16" spans="1:33" x14ac:dyDescent="0.25">
      <c r="A16" s="818"/>
      <c r="B16" s="225" t="s">
        <v>240</v>
      </c>
      <c r="C16" s="227" t="s">
        <v>30</v>
      </c>
      <c r="D16" s="279" t="s">
        <v>384</v>
      </c>
      <c r="E16" s="287" t="s">
        <v>384</v>
      </c>
      <c r="F16" s="287"/>
      <c r="G16" s="287" t="s">
        <v>384</v>
      </c>
      <c r="H16" s="287" t="s">
        <v>384</v>
      </c>
      <c r="I16" s="287" t="s">
        <v>384</v>
      </c>
      <c r="J16" s="287" t="s">
        <v>384</v>
      </c>
      <c r="K16" s="287" t="s">
        <v>384</v>
      </c>
      <c r="L16" s="287" t="s">
        <v>384</v>
      </c>
      <c r="M16" s="280"/>
      <c r="N16" s="274">
        <v>7</v>
      </c>
      <c r="O16" s="818"/>
      <c r="P16" s="379" t="s">
        <v>258</v>
      </c>
      <c r="Q16" s="380" t="s">
        <v>43</v>
      </c>
      <c r="R16" s="377" t="s">
        <v>384</v>
      </c>
      <c r="S16" s="377"/>
      <c r="T16" s="377" t="s">
        <v>384</v>
      </c>
      <c r="U16" s="377" t="s">
        <v>384</v>
      </c>
      <c r="V16" s="377" t="s">
        <v>384</v>
      </c>
      <c r="W16" s="377" t="s">
        <v>384</v>
      </c>
      <c r="X16" s="377" t="s">
        <v>384</v>
      </c>
      <c r="Y16" s="377" t="s">
        <v>384</v>
      </c>
      <c r="Z16" s="377"/>
      <c r="AA16" s="377"/>
      <c r="AB16" s="377"/>
      <c r="AC16" s="377"/>
      <c r="AD16" s="377"/>
      <c r="AE16" s="378"/>
    </row>
    <row r="17" spans="1:31" ht="15.75" thickBot="1" x14ac:dyDescent="0.3">
      <c r="A17" s="819"/>
      <c r="B17" s="317" t="s">
        <v>249</v>
      </c>
      <c r="C17" s="318" t="s">
        <v>30</v>
      </c>
      <c r="D17" s="281" t="s">
        <v>384</v>
      </c>
      <c r="E17" s="302" t="s">
        <v>384</v>
      </c>
      <c r="F17" s="302" t="s">
        <v>384</v>
      </c>
      <c r="G17" s="302" t="s">
        <v>384</v>
      </c>
      <c r="H17" s="302" t="s">
        <v>384</v>
      </c>
      <c r="I17" s="302" t="s">
        <v>384</v>
      </c>
      <c r="J17" s="302" t="s">
        <v>384</v>
      </c>
      <c r="K17" s="302"/>
      <c r="L17" s="302" t="s">
        <v>384</v>
      </c>
      <c r="M17" s="282"/>
      <c r="N17" s="654">
        <v>7</v>
      </c>
      <c r="O17" s="818"/>
      <c r="P17" s="379" t="s">
        <v>295</v>
      </c>
      <c r="Q17" s="380" t="s">
        <v>43</v>
      </c>
      <c r="R17" s="377" t="s">
        <v>384</v>
      </c>
      <c r="S17" s="377" t="s">
        <v>384</v>
      </c>
      <c r="T17" s="377" t="s">
        <v>384</v>
      </c>
      <c r="U17" s="377" t="s">
        <v>384</v>
      </c>
      <c r="V17" s="377" t="s">
        <v>384</v>
      </c>
      <c r="W17" s="377" t="s">
        <v>384</v>
      </c>
      <c r="X17" s="377" t="s">
        <v>384</v>
      </c>
      <c r="Y17" s="377"/>
      <c r="Z17" s="377" t="s">
        <v>384</v>
      </c>
      <c r="AA17" s="377" t="s">
        <v>384</v>
      </c>
      <c r="AB17" s="377"/>
      <c r="AC17" s="377"/>
      <c r="AD17" s="377"/>
      <c r="AE17" s="378"/>
    </row>
    <row r="18" spans="1:31" x14ac:dyDescent="0.25">
      <c r="A18" s="817" t="s">
        <v>42</v>
      </c>
      <c r="B18" s="319" t="s">
        <v>246</v>
      </c>
      <c r="C18" s="320" t="s">
        <v>42</v>
      </c>
      <c r="D18" s="285" t="s">
        <v>384</v>
      </c>
      <c r="E18" s="301" t="s">
        <v>384</v>
      </c>
      <c r="F18" s="301"/>
      <c r="G18" s="301" t="s">
        <v>384</v>
      </c>
      <c r="H18" s="301" t="s">
        <v>384</v>
      </c>
      <c r="I18" s="301" t="s">
        <v>384</v>
      </c>
      <c r="J18" s="301"/>
      <c r="K18" s="301" t="s">
        <v>384</v>
      </c>
      <c r="L18" s="301" t="s">
        <v>384</v>
      </c>
      <c r="M18" s="286"/>
      <c r="N18" s="274">
        <v>6</v>
      </c>
      <c r="O18" s="818"/>
      <c r="P18" s="379" t="s">
        <v>386</v>
      </c>
      <c r="Q18" s="380" t="s">
        <v>43</v>
      </c>
      <c r="R18" s="377"/>
      <c r="S18" s="377" t="s">
        <v>384</v>
      </c>
      <c r="T18" s="377" t="s">
        <v>384</v>
      </c>
      <c r="U18" s="377" t="s">
        <v>384</v>
      </c>
      <c r="V18" s="377"/>
      <c r="W18" s="377" t="s">
        <v>384</v>
      </c>
      <c r="X18" s="377" t="s">
        <v>384</v>
      </c>
      <c r="Y18" s="377" t="s">
        <v>384</v>
      </c>
      <c r="Z18" s="377" t="s">
        <v>384</v>
      </c>
      <c r="AA18" s="377" t="s">
        <v>384</v>
      </c>
      <c r="AB18" s="377"/>
      <c r="AC18" s="377"/>
      <c r="AD18" s="377"/>
      <c r="AE18" s="378"/>
    </row>
    <row r="19" spans="1:31" x14ac:dyDescent="0.25">
      <c r="A19" s="818"/>
      <c r="B19" s="231" t="s">
        <v>234</v>
      </c>
      <c r="C19" s="233" t="s">
        <v>42</v>
      </c>
      <c r="D19" s="279" t="s">
        <v>384</v>
      </c>
      <c r="E19" s="287" t="s">
        <v>384</v>
      </c>
      <c r="F19" s="287" t="s">
        <v>384</v>
      </c>
      <c r="G19" s="287" t="s">
        <v>384</v>
      </c>
      <c r="H19" s="287" t="s">
        <v>384</v>
      </c>
      <c r="I19" s="287"/>
      <c r="J19" s="287" t="s">
        <v>384</v>
      </c>
      <c r="K19" s="287" t="s">
        <v>384</v>
      </c>
      <c r="L19" s="287"/>
      <c r="M19" s="280"/>
      <c r="N19" s="274">
        <v>7</v>
      </c>
      <c r="O19" s="818"/>
      <c r="P19" s="379" t="s">
        <v>293</v>
      </c>
      <c r="Q19" s="380" t="s">
        <v>43</v>
      </c>
      <c r="R19" s="377"/>
      <c r="S19" s="377" t="s">
        <v>384</v>
      </c>
      <c r="T19" s="377"/>
      <c r="U19" s="377" t="s">
        <v>384</v>
      </c>
      <c r="V19" s="377"/>
      <c r="W19" s="377"/>
      <c r="X19" s="377"/>
      <c r="Y19" s="377"/>
      <c r="Z19" s="377"/>
      <c r="AA19" s="377"/>
      <c r="AB19" s="377"/>
      <c r="AC19" s="377"/>
      <c r="AD19" s="377"/>
      <c r="AE19" s="378"/>
    </row>
    <row r="20" spans="1:31" x14ac:dyDescent="0.25">
      <c r="A20" s="818"/>
      <c r="B20" s="231" t="s">
        <v>248</v>
      </c>
      <c r="C20" s="233" t="s">
        <v>42</v>
      </c>
      <c r="D20" s="279"/>
      <c r="E20" s="287" t="s">
        <v>384</v>
      </c>
      <c r="F20" s="287" t="s">
        <v>384</v>
      </c>
      <c r="G20" s="287" t="s">
        <v>384</v>
      </c>
      <c r="H20" s="287" t="s">
        <v>384</v>
      </c>
      <c r="I20" s="287" t="s">
        <v>384</v>
      </c>
      <c r="J20" s="287" t="s">
        <v>384</v>
      </c>
      <c r="K20" s="287" t="s">
        <v>384</v>
      </c>
      <c r="L20" s="287" t="s">
        <v>384</v>
      </c>
      <c r="M20" s="280"/>
      <c r="N20" s="274">
        <v>7</v>
      </c>
      <c r="O20" s="818"/>
      <c r="P20" s="379" t="s">
        <v>296</v>
      </c>
      <c r="Q20" s="380" t="s">
        <v>43</v>
      </c>
      <c r="R20" s="377" t="s">
        <v>384</v>
      </c>
      <c r="S20" s="377"/>
      <c r="T20" s="377"/>
      <c r="U20" s="377"/>
      <c r="V20" s="377" t="s">
        <v>384</v>
      </c>
      <c r="W20" s="377" t="s">
        <v>384</v>
      </c>
      <c r="X20" s="377" t="s">
        <v>384</v>
      </c>
      <c r="Y20" s="377" t="s">
        <v>384</v>
      </c>
      <c r="Z20" s="377" t="s">
        <v>384</v>
      </c>
      <c r="AA20" s="377" t="s">
        <v>384</v>
      </c>
      <c r="AB20" s="377"/>
      <c r="AC20" s="377"/>
      <c r="AD20" s="377"/>
      <c r="AE20" s="378"/>
    </row>
    <row r="21" spans="1:31" x14ac:dyDescent="0.25">
      <c r="A21" s="818"/>
      <c r="B21" s="402" t="s">
        <v>440</v>
      </c>
      <c r="C21" s="403" t="s">
        <v>42</v>
      </c>
      <c r="D21" s="376"/>
      <c r="E21" s="377"/>
      <c r="F21" s="377" t="s">
        <v>384</v>
      </c>
      <c r="G21" s="377" t="s">
        <v>384</v>
      </c>
      <c r="H21" s="377"/>
      <c r="I21" s="377" t="s">
        <v>384</v>
      </c>
      <c r="J21" s="377"/>
      <c r="K21" s="377"/>
      <c r="L21" s="377"/>
      <c r="M21" s="378"/>
      <c r="N21" s="274">
        <v>3</v>
      </c>
      <c r="O21" s="818"/>
      <c r="P21" s="379" t="s">
        <v>257</v>
      </c>
      <c r="Q21" s="380" t="s">
        <v>43</v>
      </c>
      <c r="R21" s="377" t="s">
        <v>384</v>
      </c>
      <c r="S21" s="377"/>
      <c r="T21" s="377" t="s">
        <v>384</v>
      </c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8"/>
    </row>
    <row r="22" spans="1:31" ht="15.75" thickBot="1" x14ac:dyDescent="0.3">
      <c r="A22" s="818"/>
      <c r="B22" s="231" t="s">
        <v>238</v>
      </c>
      <c r="C22" s="233" t="s">
        <v>42</v>
      </c>
      <c r="D22" s="279" t="s">
        <v>384</v>
      </c>
      <c r="E22" s="287" t="s">
        <v>384</v>
      </c>
      <c r="F22" s="287" t="s">
        <v>384</v>
      </c>
      <c r="G22" s="287"/>
      <c r="H22" s="287" t="s">
        <v>384</v>
      </c>
      <c r="I22" s="287" t="s">
        <v>384</v>
      </c>
      <c r="J22" s="287" t="s">
        <v>384</v>
      </c>
      <c r="K22" s="287" t="s">
        <v>384</v>
      </c>
      <c r="L22" s="287" t="s">
        <v>384</v>
      </c>
      <c r="M22" s="280"/>
      <c r="N22" s="274">
        <v>7</v>
      </c>
      <c r="O22" s="819"/>
      <c r="P22" s="325" t="s">
        <v>298</v>
      </c>
      <c r="Q22" s="326" t="s">
        <v>43</v>
      </c>
      <c r="R22" s="302"/>
      <c r="S22" s="302" t="s">
        <v>384</v>
      </c>
      <c r="T22" s="302"/>
      <c r="U22" s="302" t="s">
        <v>384</v>
      </c>
      <c r="V22" s="302"/>
      <c r="W22" s="302"/>
      <c r="X22" s="302"/>
      <c r="Y22" s="302"/>
      <c r="Z22" s="302"/>
      <c r="AA22" s="302" t="s">
        <v>384</v>
      </c>
      <c r="AB22" s="302"/>
      <c r="AC22" s="302"/>
      <c r="AD22" s="302"/>
      <c r="AE22" s="282"/>
    </row>
    <row r="23" spans="1:31" ht="15.75" customHeight="1" thickBot="1" x14ac:dyDescent="0.3">
      <c r="A23" s="819"/>
      <c r="B23" s="321" t="s">
        <v>264</v>
      </c>
      <c r="C23" s="322" t="s">
        <v>42</v>
      </c>
      <c r="D23" s="281" t="s">
        <v>384</v>
      </c>
      <c r="E23" s="302" t="s">
        <v>384</v>
      </c>
      <c r="F23" s="302"/>
      <c r="G23" s="302"/>
      <c r="H23" s="302"/>
      <c r="I23" s="302" t="s">
        <v>384</v>
      </c>
      <c r="J23" s="302" t="s">
        <v>384</v>
      </c>
      <c r="K23" s="302" t="s">
        <v>384</v>
      </c>
      <c r="L23" s="302" t="s">
        <v>384</v>
      </c>
      <c r="M23" s="282"/>
      <c r="N23" s="274">
        <v>5</v>
      </c>
      <c r="O23" s="817" t="s">
        <v>417</v>
      </c>
      <c r="P23" s="387" t="s">
        <v>299</v>
      </c>
      <c r="Q23" s="388" t="s">
        <v>43</v>
      </c>
      <c r="R23" s="313"/>
      <c r="S23" s="313" t="s">
        <v>384</v>
      </c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4"/>
    </row>
    <row r="24" spans="1:31" x14ac:dyDescent="0.25">
      <c r="A24" s="817" t="s">
        <v>43</v>
      </c>
      <c r="B24" s="323" t="s">
        <v>251</v>
      </c>
      <c r="C24" s="324" t="s">
        <v>43</v>
      </c>
      <c r="D24" s="285" t="s">
        <v>384</v>
      </c>
      <c r="E24" s="301"/>
      <c r="F24" s="301"/>
      <c r="G24" s="301" t="s">
        <v>384</v>
      </c>
      <c r="H24" s="301"/>
      <c r="I24" s="301"/>
      <c r="J24" s="301"/>
      <c r="K24" s="301"/>
      <c r="L24" s="301" t="s">
        <v>384</v>
      </c>
      <c r="M24" s="286"/>
      <c r="N24" s="274">
        <v>2</v>
      </c>
      <c r="O24" s="818"/>
      <c r="P24" s="228" t="s">
        <v>304</v>
      </c>
      <c r="Q24" s="230" t="s">
        <v>43</v>
      </c>
      <c r="R24" s="287" t="s">
        <v>384</v>
      </c>
      <c r="S24" s="287" t="s">
        <v>384</v>
      </c>
      <c r="T24" s="287"/>
      <c r="U24" s="287"/>
      <c r="V24" s="287" t="s">
        <v>384</v>
      </c>
      <c r="W24" s="287" t="s">
        <v>384</v>
      </c>
      <c r="X24" s="287"/>
      <c r="Y24" s="287"/>
      <c r="Z24" s="377" t="s">
        <v>384</v>
      </c>
      <c r="AA24" s="377"/>
      <c r="AB24" s="377"/>
      <c r="AC24" s="377"/>
      <c r="AD24" s="287"/>
      <c r="AE24" s="280"/>
    </row>
    <row r="25" spans="1:31" x14ac:dyDescent="0.25">
      <c r="A25" s="818"/>
      <c r="B25" s="228" t="s">
        <v>382</v>
      </c>
      <c r="C25" s="230" t="s">
        <v>43</v>
      </c>
      <c r="D25" s="279"/>
      <c r="E25" s="287" t="s">
        <v>384</v>
      </c>
      <c r="F25" s="287"/>
      <c r="G25" s="287"/>
      <c r="H25" s="287"/>
      <c r="I25" s="287"/>
      <c r="J25" s="287"/>
      <c r="K25" s="287"/>
      <c r="L25" s="287" t="s">
        <v>384</v>
      </c>
      <c r="M25" s="280"/>
      <c r="N25" s="274">
        <v>1</v>
      </c>
      <c r="O25" s="818"/>
      <c r="P25" s="228" t="s">
        <v>310</v>
      </c>
      <c r="Q25" s="230" t="s">
        <v>43</v>
      </c>
      <c r="R25" s="287" t="s">
        <v>384</v>
      </c>
      <c r="S25" s="287"/>
      <c r="T25" s="287" t="s">
        <v>384</v>
      </c>
      <c r="U25" s="287"/>
      <c r="V25" s="287" t="s">
        <v>384</v>
      </c>
      <c r="W25" s="287"/>
      <c r="X25" s="287"/>
      <c r="Y25" s="287" t="s">
        <v>384</v>
      </c>
      <c r="Z25" s="377"/>
      <c r="AA25" s="377"/>
      <c r="AB25" s="377"/>
      <c r="AC25" s="377"/>
      <c r="AD25" s="287"/>
      <c r="AE25" s="280"/>
    </row>
    <row r="26" spans="1:31" x14ac:dyDescent="0.25">
      <c r="A26" s="818"/>
      <c r="B26" s="228" t="s">
        <v>253</v>
      </c>
      <c r="C26" s="230" t="s">
        <v>43</v>
      </c>
      <c r="D26" s="279"/>
      <c r="E26" s="287" t="s">
        <v>384</v>
      </c>
      <c r="F26" s="287" t="s">
        <v>384</v>
      </c>
      <c r="G26" s="287" t="s">
        <v>384</v>
      </c>
      <c r="H26" s="287" t="s">
        <v>384</v>
      </c>
      <c r="I26" s="287" t="s">
        <v>384</v>
      </c>
      <c r="J26" s="287"/>
      <c r="K26" s="287" t="s">
        <v>384</v>
      </c>
      <c r="L26" s="287" t="s">
        <v>384</v>
      </c>
      <c r="M26" s="280"/>
      <c r="N26" s="274">
        <v>6</v>
      </c>
      <c r="O26" s="818"/>
      <c r="P26" s="379" t="s">
        <v>250</v>
      </c>
      <c r="Q26" s="380" t="s">
        <v>43</v>
      </c>
      <c r="R26" s="385" t="s">
        <v>54</v>
      </c>
      <c r="S26" s="377"/>
      <c r="T26" s="377" t="s">
        <v>384</v>
      </c>
      <c r="U26" s="377"/>
      <c r="V26" s="377"/>
      <c r="W26" s="385" t="s">
        <v>54</v>
      </c>
      <c r="X26" s="385" t="s">
        <v>54</v>
      </c>
      <c r="Y26" s="377"/>
      <c r="Z26" s="377"/>
      <c r="AA26" s="377"/>
      <c r="AB26" s="377"/>
      <c r="AC26" s="377"/>
      <c r="AD26" s="377"/>
      <c r="AE26" s="378"/>
    </row>
    <row r="27" spans="1:31" x14ac:dyDescent="0.25">
      <c r="A27" s="818"/>
      <c r="B27" s="228" t="s">
        <v>381</v>
      </c>
      <c r="C27" s="230" t="s">
        <v>43</v>
      </c>
      <c r="D27" s="279"/>
      <c r="E27" s="287" t="s">
        <v>384</v>
      </c>
      <c r="F27" s="287" t="s">
        <v>384</v>
      </c>
      <c r="G27" s="287"/>
      <c r="H27" s="287" t="s">
        <v>384</v>
      </c>
      <c r="I27" s="287"/>
      <c r="J27" s="287" t="s">
        <v>384</v>
      </c>
      <c r="K27" s="287" t="s">
        <v>384</v>
      </c>
      <c r="L27" s="287"/>
      <c r="M27" s="280"/>
      <c r="N27" s="274">
        <v>5</v>
      </c>
      <c r="O27" s="818"/>
      <c r="P27" s="379" t="s">
        <v>408</v>
      </c>
      <c r="Q27" s="380" t="s">
        <v>43</v>
      </c>
      <c r="R27" s="377"/>
      <c r="S27" s="377"/>
      <c r="T27" s="377" t="s">
        <v>384</v>
      </c>
      <c r="U27" s="377" t="s">
        <v>384</v>
      </c>
      <c r="V27" s="377"/>
      <c r="W27" s="377" t="s">
        <v>384</v>
      </c>
      <c r="X27" s="377"/>
      <c r="Y27" s="377" t="s">
        <v>384</v>
      </c>
      <c r="Z27" s="377" t="s">
        <v>384</v>
      </c>
      <c r="AA27" s="377" t="s">
        <v>384</v>
      </c>
      <c r="AB27" s="377" t="s">
        <v>384</v>
      </c>
      <c r="AC27" s="377"/>
      <c r="AD27" s="377"/>
      <c r="AE27" s="378"/>
    </row>
    <row r="28" spans="1:31" x14ac:dyDescent="0.25">
      <c r="A28" s="818"/>
      <c r="B28" s="228" t="s">
        <v>254</v>
      </c>
      <c r="C28" s="230" t="s">
        <v>43</v>
      </c>
      <c r="D28" s="279"/>
      <c r="E28" s="287" t="s">
        <v>384</v>
      </c>
      <c r="F28" s="287"/>
      <c r="G28" s="287"/>
      <c r="H28" s="287"/>
      <c r="I28" s="287"/>
      <c r="J28" s="287" t="s">
        <v>384</v>
      </c>
      <c r="K28" s="287"/>
      <c r="L28" s="287"/>
      <c r="M28" s="280"/>
      <c r="N28" s="274">
        <v>2</v>
      </c>
      <c r="O28" s="818"/>
      <c r="P28" s="379" t="s">
        <v>409</v>
      </c>
      <c r="Q28" s="380" t="s">
        <v>43</v>
      </c>
      <c r="R28" s="377"/>
      <c r="S28" s="377"/>
      <c r="T28" s="377" t="s">
        <v>384</v>
      </c>
      <c r="U28" s="377"/>
      <c r="V28" s="377" t="s">
        <v>384</v>
      </c>
      <c r="W28" s="377" t="s">
        <v>384</v>
      </c>
      <c r="X28" s="377"/>
      <c r="Y28" s="377"/>
      <c r="Z28" s="377"/>
      <c r="AA28" s="377"/>
      <c r="AB28" s="377" t="s">
        <v>384</v>
      </c>
      <c r="AC28" s="377"/>
      <c r="AD28" s="377"/>
      <c r="AE28" s="378"/>
    </row>
    <row r="29" spans="1:31" x14ac:dyDescent="0.25">
      <c r="A29" s="818"/>
      <c r="B29" s="228" t="s">
        <v>383</v>
      </c>
      <c r="C29" s="230" t="s">
        <v>43</v>
      </c>
      <c r="D29" s="279"/>
      <c r="E29" s="287"/>
      <c r="F29" s="287" t="s">
        <v>384</v>
      </c>
      <c r="G29" s="287"/>
      <c r="H29" s="287" t="s">
        <v>384</v>
      </c>
      <c r="I29" s="287" t="s">
        <v>384</v>
      </c>
      <c r="J29" s="287"/>
      <c r="K29" s="287" t="s">
        <v>384</v>
      </c>
      <c r="L29" s="287" t="s">
        <v>384</v>
      </c>
      <c r="M29" s="280"/>
      <c r="N29" s="274">
        <v>4</v>
      </c>
      <c r="O29" s="818"/>
      <c r="P29" s="379" t="s">
        <v>442</v>
      </c>
      <c r="Q29" s="380" t="s">
        <v>43</v>
      </c>
      <c r="R29" s="377"/>
      <c r="S29" s="377"/>
      <c r="T29" s="377"/>
      <c r="U29" s="377" t="s">
        <v>384</v>
      </c>
      <c r="V29" s="377" t="s">
        <v>384</v>
      </c>
      <c r="W29" s="377"/>
      <c r="X29" s="377"/>
      <c r="Y29" s="377"/>
      <c r="Z29" s="377"/>
      <c r="AA29" s="377" t="s">
        <v>384</v>
      </c>
      <c r="AB29" s="377"/>
      <c r="AC29" s="377"/>
      <c r="AD29" s="377"/>
      <c r="AE29" s="378"/>
    </row>
    <row r="30" spans="1:31" x14ac:dyDescent="0.25">
      <c r="A30" s="818"/>
      <c r="B30" s="379" t="s">
        <v>503</v>
      </c>
      <c r="C30" s="380" t="s">
        <v>43</v>
      </c>
      <c r="D30" s="376"/>
      <c r="E30" s="377"/>
      <c r="F30" s="377"/>
      <c r="G30" s="377"/>
      <c r="H30" s="377" t="s">
        <v>384</v>
      </c>
      <c r="I30" s="377"/>
      <c r="J30" s="377"/>
      <c r="K30" s="377"/>
      <c r="L30" s="377"/>
      <c r="M30" s="378"/>
      <c r="N30" s="274">
        <v>1</v>
      </c>
      <c r="O30" s="818"/>
      <c r="P30" s="228" t="s">
        <v>311</v>
      </c>
      <c r="Q30" s="230" t="s">
        <v>43</v>
      </c>
      <c r="R30" s="287" t="s">
        <v>384</v>
      </c>
      <c r="S30" s="287" t="s">
        <v>384</v>
      </c>
      <c r="T30" s="287"/>
      <c r="U30" s="287"/>
      <c r="V30" s="287" t="s">
        <v>384</v>
      </c>
      <c r="W30" s="287" t="s">
        <v>384</v>
      </c>
      <c r="X30" s="287"/>
      <c r="Y30" s="287"/>
      <c r="Z30" s="377" t="s">
        <v>384</v>
      </c>
      <c r="AA30" s="377" t="s">
        <v>384</v>
      </c>
      <c r="AB30" s="377"/>
      <c r="AC30" s="377"/>
      <c r="AD30" s="287"/>
      <c r="AE30" s="280"/>
    </row>
    <row r="31" spans="1:31" x14ac:dyDescent="0.25">
      <c r="A31" s="818"/>
      <c r="B31" s="228" t="s">
        <v>244</v>
      </c>
      <c r="C31" s="230" t="s">
        <v>43</v>
      </c>
      <c r="D31" s="279" t="s">
        <v>384</v>
      </c>
      <c r="E31" s="287"/>
      <c r="F31" s="287" t="s">
        <v>384</v>
      </c>
      <c r="G31" s="287" t="s">
        <v>384</v>
      </c>
      <c r="H31" s="287" t="s">
        <v>384</v>
      </c>
      <c r="I31" s="287" t="s">
        <v>384</v>
      </c>
      <c r="J31" s="287" t="s">
        <v>384</v>
      </c>
      <c r="K31" s="287" t="s">
        <v>384</v>
      </c>
      <c r="L31" s="287" t="s">
        <v>384</v>
      </c>
      <c r="M31" s="280"/>
      <c r="N31" s="655">
        <v>7</v>
      </c>
      <c r="O31" s="818"/>
      <c r="P31" s="379" t="s">
        <v>297</v>
      </c>
      <c r="Q31" s="380" t="s">
        <v>43</v>
      </c>
      <c r="R31" s="377"/>
      <c r="S31" s="377" t="s">
        <v>384</v>
      </c>
      <c r="T31" s="377"/>
      <c r="U31" s="377" t="s">
        <v>384</v>
      </c>
      <c r="V31" s="377"/>
      <c r="W31" s="377"/>
      <c r="X31" s="377"/>
      <c r="Y31" s="377"/>
      <c r="Z31" s="377" t="s">
        <v>384</v>
      </c>
      <c r="AA31" s="377" t="s">
        <v>384</v>
      </c>
      <c r="AB31" s="377" t="s">
        <v>384</v>
      </c>
      <c r="AC31" s="377"/>
      <c r="AD31" s="377"/>
      <c r="AE31" s="378"/>
    </row>
    <row r="32" spans="1:31" ht="15.75" thickBot="1" x14ac:dyDescent="0.3">
      <c r="A32" s="818"/>
      <c r="B32" s="619" t="s">
        <v>314</v>
      </c>
      <c r="C32" s="620" t="s">
        <v>43</v>
      </c>
      <c r="D32" s="621" t="s">
        <v>384</v>
      </c>
      <c r="E32" s="622"/>
      <c r="F32" s="622"/>
      <c r="G32" s="622" t="s">
        <v>384</v>
      </c>
      <c r="H32" s="622"/>
      <c r="I32" s="622"/>
      <c r="J32" s="622"/>
      <c r="K32" s="622" t="s">
        <v>384</v>
      </c>
      <c r="L32" s="622"/>
      <c r="M32" s="623"/>
      <c r="N32" s="274">
        <v>3</v>
      </c>
      <c r="O32" s="818"/>
      <c r="P32" s="228" t="s">
        <v>379</v>
      </c>
      <c r="Q32" s="230" t="s">
        <v>43</v>
      </c>
      <c r="R32" s="287"/>
      <c r="S32" s="287" t="s">
        <v>384</v>
      </c>
      <c r="T32" s="287"/>
      <c r="U32" s="287" t="s">
        <v>384</v>
      </c>
      <c r="V32" s="287"/>
      <c r="W32" s="287"/>
      <c r="X32" s="287"/>
      <c r="Y32" s="287" t="s">
        <v>384</v>
      </c>
      <c r="Z32" s="377"/>
      <c r="AA32" s="377"/>
      <c r="AB32" s="377" t="s">
        <v>384</v>
      </c>
      <c r="AC32" s="377"/>
      <c r="AD32" s="287"/>
      <c r="AE32" s="280"/>
    </row>
    <row r="33" spans="1:31" ht="15.75" thickBot="1" x14ac:dyDescent="0.3">
      <c r="A33" s="817" t="s">
        <v>66</v>
      </c>
      <c r="B33" s="308" t="s">
        <v>228</v>
      </c>
      <c r="C33" s="309" t="s">
        <v>229</v>
      </c>
      <c r="D33" s="285" t="s">
        <v>384</v>
      </c>
      <c r="E33" s="301" t="s">
        <v>384</v>
      </c>
      <c r="F33" s="301" t="s">
        <v>384</v>
      </c>
      <c r="G33" s="301" t="s">
        <v>384</v>
      </c>
      <c r="H33" s="301" t="s">
        <v>384</v>
      </c>
      <c r="I33" s="301"/>
      <c r="J33" s="301" t="s">
        <v>384</v>
      </c>
      <c r="K33" s="301" t="s">
        <v>384</v>
      </c>
      <c r="L33" s="301" t="s">
        <v>384</v>
      </c>
      <c r="M33" s="286"/>
      <c r="N33" s="274">
        <v>7</v>
      </c>
      <c r="O33" s="819"/>
      <c r="P33" s="325" t="s">
        <v>303</v>
      </c>
      <c r="Q33" s="326" t="s">
        <v>43</v>
      </c>
      <c r="R33" s="302" t="s">
        <v>384</v>
      </c>
      <c r="S33" s="302"/>
      <c r="T33" s="302"/>
      <c r="U33" s="302"/>
      <c r="V33" s="302"/>
      <c r="W33" s="302"/>
      <c r="X33" s="302"/>
      <c r="Y33" s="302" t="s">
        <v>384</v>
      </c>
      <c r="Z33" s="302"/>
      <c r="AA33" s="302"/>
      <c r="AB33" s="302"/>
      <c r="AC33" s="302"/>
      <c r="AD33" s="302"/>
      <c r="AE33" s="282"/>
    </row>
    <row r="34" spans="1:31" x14ac:dyDescent="0.25">
      <c r="A34" s="818"/>
      <c r="B34" s="222" t="s">
        <v>231</v>
      </c>
      <c r="C34" s="375" t="s">
        <v>229</v>
      </c>
      <c r="D34" s="279" t="s">
        <v>384</v>
      </c>
      <c r="E34" s="377" t="s">
        <v>384</v>
      </c>
      <c r="F34" s="377" t="s">
        <v>384</v>
      </c>
      <c r="G34" s="377" t="s">
        <v>384</v>
      </c>
      <c r="H34" s="377" t="s">
        <v>384</v>
      </c>
      <c r="I34" s="377" t="s">
        <v>384</v>
      </c>
      <c r="J34" s="377" t="s">
        <v>384</v>
      </c>
      <c r="K34" s="377" t="s">
        <v>384</v>
      </c>
      <c r="L34" s="377" t="s">
        <v>384</v>
      </c>
      <c r="M34" s="378"/>
      <c r="N34" s="654">
        <v>8</v>
      </c>
      <c r="O34" s="817" t="s">
        <v>418</v>
      </c>
      <c r="P34" s="308" t="s">
        <v>272</v>
      </c>
      <c r="Q34" s="309" t="s">
        <v>229</v>
      </c>
      <c r="R34" s="285" t="s">
        <v>384</v>
      </c>
      <c r="S34" s="301" t="s">
        <v>384</v>
      </c>
      <c r="T34" s="301" t="s">
        <v>384</v>
      </c>
      <c r="U34" s="301" t="s">
        <v>384</v>
      </c>
      <c r="V34" s="301" t="s">
        <v>384</v>
      </c>
      <c r="W34" s="301" t="s">
        <v>384</v>
      </c>
      <c r="X34" s="301"/>
      <c r="Y34" s="615"/>
      <c r="Z34" s="301" t="s">
        <v>384</v>
      </c>
      <c r="AA34" s="301" t="s">
        <v>384</v>
      </c>
      <c r="AB34" s="301"/>
      <c r="AC34" s="301"/>
      <c r="AD34" s="301"/>
      <c r="AE34" s="286"/>
    </row>
    <row r="35" spans="1:31" x14ac:dyDescent="0.25">
      <c r="A35" s="818"/>
      <c r="B35" s="222" t="s">
        <v>241</v>
      </c>
      <c r="C35" s="375" t="s">
        <v>229</v>
      </c>
      <c r="D35" s="279" t="s">
        <v>384</v>
      </c>
      <c r="E35" s="377" t="s">
        <v>384</v>
      </c>
      <c r="F35" s="377" t="s">
        <v>384</v>
      </c>
      <c r="G35" s="377" t="s">
        <v>384</v>
      </c>
      <c r="H35" s="377" t="s">
        <v>384</v>
      </c>
      <c r="I35" s="377" t="s">
        <v>384</v>
      </c>
      <c r="J35" s="377" t="s">
        <v>384</v>
      </c>
      <c r="K35" s="377"/>
      <c r="L35" s="377" t="s">
        <v>384</v>
      </c>
      <c r="M35" s="378"/>
      <c r="N35" s="659">
        <v>7</v>
      </c>
      <c r="O35" s="818"/>
      <c r="P35" s="222" t="s">
        <v>279</v>
      </c>
      <c r="Q35" s="224" t="s">
        <v>229</v>
      </c>
      <c r="R35" s="279" t="s">
        <v>384</v>
      </c>
      <c r="S35" s="287" t="s">
        <v>384</v>
      </c>
      <c r="T35" s="287"/>
      <c r="U35" s="287" t="s">
        <v>384</v>
      </c>
      <c r="V35" s="287" t="s">
        <v>384</v>
      </c>
      <c r="W35" s="287" t="s">
        <v>384</v>
      </c>
      <c r="X35" s="287" t="s">
        <v>384</v>
      </c>
      <c r="Y35" s="616"/>
      <c r="Z35" s="377" t="s">
        <v>384</v>
      </c>
      <c r="AA35" s="377" t="s">
        <v>384</v>
      </c>
      <c r="AB35" s="377"/>
      <c r="AC35" s="377"/>
      <c r="AD35" s="287"/>
      <c r="AE35" s="280"/>
    </row>
    <row r="36" spans="1:31" x14ac:dyDescent="0.25">
      <c r="A36" s="818"/>
      <c r="B36" s="222" t="s">
        <v>256</v>
      </c>
      <c r="C36" s="375" t="s">
        <v>229</v>
      </c>
      <c r="D36" s="279"/>
      <c r="E36" s="377" t="s">
        <v>384</v>
      </c>
      <c r="F36" s="377" t="s">
        <v>384</v>
      </c>
      <c r="G36" s="377" t="s">
        <v>384</v>
      </c>
      <c r="H36" s="377" t="s">
        <v>384</v>
      </c>
      <c r="I36" s="377" t="s">
        <v>384</v>
      </c>
      <c r="J36" s="377" t="s">
        <v>384</v>
      </c>
      <c r="K36" s="377" t="s">
        <v>384</v>
      </c>
      <c r="L36" s="377"/>
      <c r="M36" s="378"/>
      <c r="N36" s="274">
        <v>6</v>
      </c>
      <c r="O36" s="818"/>
      <c r="P36" s="374" t="s">
        <v>407</v>
      </c>
      <c r="Q36" s="375" t="s">
        <v>229</v>
      </c>
      <c r="R36" s="376"/>
      <c r="S36" s="377"/>
      <c r="T36" s="377" t="s">
        <v>384</v>
      </c>
      <c r="U36" s="377"/>
      <c r="V36" s="377" t="s">
        <v>384</v>
      </c>
      <c r="W36" s="377" t="s">
        <v>384</v>
      </c>
      <c r="X36" s="377"/>
      <c r="Y36" s="617"/>
      <c r="Z36" s="377"/>
      <c r="AA36" s="377"/>
      <c r="AB36" s="377"/>
      <c r="AC36" s="377"/>
      <c r="AD36" s="377"/>
      <c r="AE36" s="378"/>
    </row>
    <row r="37" spans="1:31" x14ac:dyDescent="0.25">
      <c r="A37" s="818"/>
      <c r="B37" s="222" t="s">
        <v>247</v>
      </c>
      <c r="C37" s="375" t="s">
        <v>229</v>
      </c>
      <c r="D37" s="279" t="s">
        <v>384</v>
      </c>
      <c r="E37" s="377"/>
      <c r="F37" s="385" t="s">
        <v>318</v>
      </c>
      <c r="G37" s="385" t="s">
        <v>318</v>
      </c>
      <c r="H37" s="377"/>
      <c r="I37" s="377" t="s">
        <v>384</v>
      </c>
      <c r="J37" s="377"/>
      <c r="K37" s="377" t="s">
        <v>384</v>
      </c>
      <c r="L37" s="377" t="s">
        <v>384</v>
      </c>
      <c r="M37" s="378"/>
      <c r="N37" s="274">
        <v>3</v>
      </c>
      <c r="O37" s="818"/>
      <c r="P37" s="222" t="s">
        <v>285</v>
      </c>
      <c r="Q37" s="224" t="s">
        <v>229</v>
      </c>
      <c r="R37" s="279" t="s">
        <v>384</v>
      </c>
      <c r="S37" s="287"/>
      <c r="T37" s="287"/>
      <c r="U37" s="287"/>
      <c r="V37" s="287"/>
      <c r="W37" s="287"/>
      <c r="X37" s="287" t="s">
        <v>384</v>
      </c>
      <c r="Y37" s="616"/>
      <c r="Z37" s="377"/>
      <c r="AA37" s="377"/>
      <c r="AB37" s="377"/>
      <c r="AC37" s="377"/>
      <c r="AD37" s="287"/>
      <c r="AE37" s="280"/>
    </row>
    <row r="38" spans="1:31" ht="15.75" thickBot="1" x14ac:dyDescent="0.3">
      <c r="A38" s="819"/>
      <c r="B38" s="240" t="s">
        <v>255</v>
      </c>
      <c r="C38" s="241" t="s">
        <v>229</v>
      </c>
      <c r="D38" s="281" t="s">
        <v>384</v>
      </c>
      <c r="E38" s="302"/>
      <c r="F38" s="302"/>
      <c r="G38" s="302" t="s">
        <v>384</v>
      </c>
      <c r="H38" s="302"/>
      <c r="I38" s="302" t="s">
        <v>384</v>
      </c>
      <c r="J38" s="302"/>
      <c r="K38" s="302"/>
      <c r="L38" s="302"/>
      <c r="M38" s="282"/>
      <c r="N38" s="274">
        <v>3</v>
      </c>
      <c r="O38" s="818"/>
      <c r="P38" s="222" t="s">
        <v>305</v>
      </c>
      <c r="Q38" s="224" t="s">
        <v>229</v>
      </c>
      <c r="R38" s="279" t="s">
        <v>384</v>
      </c>
      <c r="S38" s="287" t="s">
        <v>384</v>
      </c>
      <c r="T38" s="287" t="s">
        <v>384</v>
      </c>
      <c r="U38" s="287"/>
      <c r="V38" s="287"/>
      <c r="W38" s="287" t="s">
        <v>384</v>
      </c>
      <c r="X38" s="287" t="s">
        <v>384</v>
      </c>
      <c r="Y38" s="616"/>
      <c r="Z38" s="377" t="s">
        <v>384</v>
      </c>
      <c r="AA38" s="377" t="s">
        <v>384</v>
      </c>
      <c r="AB38" s="377"/>
      <c r="AC38" s="377"/>
      <c r="AD38" s="287"/>
      <c r="AE38" s="280"/>
    </row>
    <row r="39" spans="1:31" ht="15.75" thickBot="1" x14ac:dyDescent="0.3">
      <c r="O39" s="819"/>
      <c r="P39" s="240" t="s">
        <v>291</v>
      </c>
      <c r="Q39" s="241" t="s">
        <v>229</v>
      </c>
      <c r="R39" s="281" t="s">
        <v>384</v>
      </c>
      <c r="S39" s="302" t="s">
        <v>384</v>
      </c>
      <c r="T39" s="302"/>
      <c r="U39" s="302" t="s">
        <v>384</v>
      </c>
      <c r="V39" s="302" t="s">
        <v>384</v>
      </c>
      <c r="W39" s="302"/>
      <c r="X39" s="302" t="s">
        <v>384</v>
      </c>
      <c r="Y39" s="618"/>
      <c r="Z39" s="302" t="s">
        <v>384</v>
      </c>
      <c r="AA39" s="302" t="s">
        <v>384</v>
      </c>
      <c r="AB39" s="302"/>
      <c r="AC39" s="302"/>
      <c r="AD39" s="302"/>
      <c r="AE39" s="282"/>
    </row>
    <row r="40" spans="1:31" x14ac:dyDescent="0.25">
      <c r="O40" s="817" t="s">
        <v>44</v>
      </c>
      <c r="P40" s="330" t="s">
        <v>316</v>
      </c>
      <c r="Q40" s="331"/>
      <c r="R40" s="312" t="s">
        <v>384</v>
      </c>
      <c r="S40" s="313" t="s">
        <v>384</v>
      </c>
      <c r="T40" s="313" t="s">
        <v>384</v>
      </c>
      <c r="U40" s="313" t="s">
        <v>384</v>
      </c>
      <c r="V40" s="656" t="s">
        <v>384</v>
      </c>
      <c r="W40" s="313" t="s">
        <v>384</v>
      </c>
      <c r="X40" s="313" t="s">
        <v>384</v>
      </c>
      <c r="Y40" s="313" t="s">
        <v>384</v>
      </c>
      <c r="Z40" s="313" t="s">
        <v>384</v>
      </c>
      <c r="AA40" s="313" t="s">
        <v>384</v>
      </c>
      <c r="AB40" s="313" t="s">
        <v>384</v>
      </c>
      <c r="AC40" s="313"/>
      <c r="AD40" s="313"/>
      <c r="AE40" s="314"/>
    </row>
    <row r="41" spans="1:31" x14ac:dyDescent="0.25">
      <c r="O41" s="818"/>
      <c r="P41" s="237" t="s">
        <v>315</v>
      </c>
      <c r="Q41" s="239"/>
      <c r="R41" s="279" t="s">
        <v>384</v>
      </c>
      <c r="S41" s="287" t="s">
        <v>384</v>
      </c>
      <c r="T41" s="287" t="s">
        <v>384</v>
      </c>
      <c r="U41" s="287" t="s">
        <v>384</v>
      </c>
      <c r="V41" s="657" t="s">
        <v>384</v>
      </c>
      <c r="W41" s="287" t="s">
        <v>384</v>
      </c>
      <c r="X41" s="287" t="s">
        <v>384</v>
      </c>
      <c r="Y41" s="287" t="s">
        <v>384</v>
      </c>
      <c r="Z41" s="377" t="s">
        <v>384</v>
      </c>
      <c r="AA41" s="377" t="s">
        <v>384</v>
      </c>
      <c r="AB41" s="377" t="s">
        <v>384</v>
      </c>
      <c r="AC41" s="377"/>
      <c r="AD41" s="287"/>
      <c r="AE41" s="280"/>
    </row>
    <row r="42" spans="1:31" x14ac:dyDescent="0.25">
      <c r="O42" s="818"/>
      <c r="P42" s="237" t="s">
        <v>281</v>
      </c>
      <c r="Q42" s="239"/>
      <c r="R42" s="279" t="s">
        <v>384</v>
      </c>
      <c r="S42" s="287" t="s">
        <v>384</v>
      </c>
      <c r="T42" s="287" t="s">
        <v>384</v>
      </c>
      <c r="U42" s="287" t="s">
        <v>384</v>
      </c>
      <c r="V42" s="657" t="s">
        <v>384</v>
      </c>
      <c r="W42" s="287" t="s">
        <v>384</v>
      </c>
      <c r="X42" s="287" t="s">
        <v>384</v>
      </c>
      <c r="Y42" s="287" t="s">
        <v>384</v>
      </c>
      <c r="Z42" s="377" t="s">
        <v>384</v>
      </c>
      <c r="AA42" s="377" t="s">
        <v>384</v>
      </c>
      <c r="AB42" s="377" t="s">
        <v>384</v>
      </c>
      <c r="AC42" s="377"/>
      <c r="AD42" s="287"/>
      <c r="AE42" s="280"/>
    </row>
    <row r="43" spans="1:31" ht="15.75" thickBot="1" x14ac:dyDescent="0.3">
      <c r="O43" s="819"/>
      <c r="P43" s="381" t="s">
        <v>275</v>
      </c>
      <c r="Q43" s="382"/>
      <c r="R43" s="376" t="s">
        <v>384</v>
      </c>
      <c r="S43" s="377" t="s">
        <v>384</v>
      </c>
      <c r="T43" s="377" t="s">
        <v>384</v>
      </c>
      <c r="U43" s="377" t="s">
        <v>384</v>
      </c>
      <c r="V43" s="658"/>
      <c r="W43" s="377" t="s">
        <v>384</v>
      </c>
      <c r="X43" s="377" t="s">
        <v>384</v>
      </c>
      <c r="Y43" s="377" t="s">
        <v>384</v>
      </c>
      <c r="Z43" s="377" t="s">
        <v>384</v>
      </c>
      <c r="AA43" s="377" t="s">
        <v>384</v>
      </c>
      <c r="AB43" s="377" t="s">
        <v>384</v>
      </c>
      <c r="AC43" s="377"/>
      <c r="AD43" s="377"/>
      <c r="AE43" s="378"/>
    </row>
    <row r="44" spans="1:31" x14ac:dyDescent="0.25">
      <c r="O44" s="817" t="s">
        <v>274</v>
      </c>
      <c r="P44" s="383" t="s">
        <v>273</v>
      </c>
      <c r="Q44" s="384"/>
      <c r="R44" s="285" t="s">
        <v>384</v>
      </c>
      <c r="S44" s="301" t="s">
        <v>384</v>
      </c>
      <c r="T44" s="301" t="s">
        <v>384</v>
      </c>
      <c r="U44" s="301" t="s">
        <v>384</v>
      </c>
      <c r="V44" s="301" t="s">
        <v>384</v>
      </c>
      <c r="W44" s="301" t="s">
        <v>384</v>
      </c>
      <c r="X44" s="301" t="s">
        <v>384</v>
      </c>
      <c r="Y44" s="301" t="s">
        <v>384</v>
      </c>
      <c r="Z44" s="301" t="s">
        <v>384</v>
      </c>
      <c r="AA44" s="301" t="s">
        <v>384</v>
      </c>
      <c r="AB44" s="301" t="s">
        <v>384</v>
      </c>
      <c r="AC44" s="301"/>
      <c r="AD44" s="301"/>
      <c r="AE44" s="286"/>
    </row>
    <row r="45" spans="1:31" x14ac:dyDescent="0.25">
      <c r="O45" s="818"/>
      <c r="P45" s="237" t="s">
        <v>289</v>
      </c>
      <c r="Q45" s="239"/>
      <c r="R45" s="279" t="s">
        <v>384</v>
      </c>
      <c r="S45" s="287" t="s">
        <v>384</v>
      </c>
      <c r="T45" s="287"/>
      <c r="U45" s="287" t="s">
        <v>384</v>
      </c>
      <c r="V45" s="287"/>
      <c r="W45" s="287"/>
      <c r="X45" s="287"/>
      <c r="Y45" s="287"/>
      <c r="Z45" s="377"/>
      <c r="AA45" s="377"/>
      <c r="AB45" s="377"/>
      <c r="AC45" s="377"/>
      <c r="AD45" s="287"/>
      <c r="AE45" s="280"/>
    </row>
    <row r="46" spans="1:31" x14ac:dyDescent="0.25">
      <c r="O46" s="818"/>
      <c r="P46" s="381" t="s">
        <v>282</v>
      </c>
      <c r="Q46" s="382"/>
      <c r="R46" s="376" t="s">
        <v>384</v>
      </c>
      <c r="S46" s="377" t="s">
        <v>384</v>
      </c>
      <c r="T46" s="377" t="s">
        <v>384</v>
      </c>
      <c r="U46" s="377" t="s">
        <v>384</v>
      </c>
      <c r="V46" s="377"/>
      <c r="W46" s="377" t="s">
        <v>384</v>
      </c>
      <c r="X46" s="377" t="s">
        <v>384</v>
      </c>
      <c r="Y46" s="377" t="s">
        <v>384</v>
      </c>
      <c r="Z46" s="377" t="s">
        <v>384</v>
      </c>
      <c r="AA46" s="377" t="s">
        <v>384</v>
      </c>
      <c r="AB46" s="377" t="s">
        <v>384</v>
      </c>
      <c r="AC46" s="377"/>
      <c r="AD46" s="377"/>
      <c r="AE46" s="378"/>
    </row>
    <row r="47" spans="1:31" x14ac:dyDescent="0.25">
      <c r="O47" s="818"/>
      <c r="P47" s="381" t="s">
        <v>309</v>
      </c>
      <c r="Q47" s="382"/>
      <c r="R47" s="376" t="s">
        <v>384</v>
      </c>
      <c r="S47" s="377"/>
      <c r="T47" s="377"/>
      <c r="U47" s="377" t="s">
        <v>384</v>
      </c>
      <c r="V47" s="377" t="s">
        <v>384</v>
      </c>
      <c r="W47" s="377" t="s">
        <v>384</v>
      </c>
      <c r="X47" s="377"/>
      <c r="Y47" s="377"/>
      <c r="Z47" s="377" t="s">
        <v>384</v>
      </c>
      <c r="AA47" s="377"/>
      <c r="AB47" s="377"/>
      <c r="AC47" s="377"/>
      <c r="AD47" s="377"/>
      <c r="AE47" s="378"/>
    </row>
    <row r="48" spans="1:31" x14ac:dyDescent="0.25">
      <c r="O48" s="818"/>
      <c r="P48" s="237" t="s">
        <v>412</v>
      </c>
      <c r="Q48" s="239"/>
      <c r="R48" s="279" t="s">
        <v>384</v>
      </c>
      <c r="S48" s="287" t="s">
        <v>384</v>
      </c>
      <c r="T48" s="287" t="s">
        <v>384</v>
      </c>
      <c r="U48" s="287" t="s">
        <v>384</v>
      </c>
      <c r="V48" s="287" t="s">
        <v>384</v>
      </c>
      <c r="W48" s="287" t="s">
        <v>384</v>
      </c>
      <c r="X48" s="287" t="s">
        <v>384</v>
      </c>
      <c r="Y48" s="287" t="s">
        <v>384</v>
      </c>
      <c r="Z48" s="377"/>
      <c r="AA48" s="377" t="s">
        <v>384</v>
      </c>
      <c r="AB48" s="377" t="s">
        <v>384</v>
      </c>
      <c r="AC48" s="377"/>
      <c r="AD48" s="287"/>
      <c r="AE48" s="280"/>
    </row>
    <row r="49" spans="15:31" x14ac:dyDescent="0.25">
      <c r="O49" s="818"/>
      <c r="P49" s="237" t="s">
        <v>411</v>
      </c>
      <c r="Q49" s="239"/>
      <c r="R49" s="279"/>
      <c r="S49" s="287" t="s">
        <v>384</v>
      </c>
      <c r="T49" s="287" t="s">
        <v>384</v>
      </c>
      <c r="U49" s="287"/>
      <c r="V49" s="287" t="s">
        <v>384</v>
      </c>
      <c r="W49" s="287" t="s">
        <v>384</v>
      </c>
      <c r="X49" s="287" t="s">
        <v>384</v>
      </c>
      <c r="Y49" s="287"/>
      <c r="Z49" s="377"/>
      <c r="AA49" s="377" t="s">
        <v>384</v>
      </c>
      <c r="AB49" s="377"/>
      <c r="AC49" s="377"/>
      <c r="AD49" s="287"/>
      <c r="AE49" s="280"/>
    </row>
    <row r="50" spans="15:31" ht="15.75" thickBot="1" x14ac:dyDescent="0.3">
      <c r="O50" s="819"/>
      <c r="P50" s="335" t="s">
        <v>413</v>
      </c>
      <c r="Q50" s="336"/>
      <c r="R50" s="281"/>
      <c r="S50" s="302"/>
      <c r="T50" s="302" t="s">
        <v>384</v>
      </c>
      <c r="U50" s="302"/>
      <c r="V50" s="302" t="s">
        <v>384</v>
      </c>
      <c r="W50" s="302"/>
      <c r="X50" s="302" t="s">
        <v>384</v>
      </c>
      <c r="Y50" s="302" t="s">
        <v>384</v>
      </c>
      <c r="Z50" s="302" t="s">
        <v>384</v>
      </c>
      <c r="AA50" s="302"/>
      <c r="AB50" s="302" t="s">
        <v>384</v>
      </c>
      <c r="AC50" s="302"/>
      <c r="AD50" s="302"/>
      <c r="AE50" s="282"/>
    </row>
    <row r="51" spans="15:31" x14ac:dyDescent="0.25">
      <c r="O51" s="817" t="s">
        <v>277</v>
      </c>
      <c r="P51" s="383" t="s">
        <v>278</v>
      </c>
      <c r="Q51" s="384"/>
      <c r="R51" s="285" t="s">
        <v>384</v>
      </c>
      <c r="S51" s="301" t="s">
        <v>384</v>
      </c>
      <c r="T51" s="301" t="s">
        <v>384</v>
      </c>
      <c r="U51" s="301" t="s">
        <v>384</v>
      </c>
      <c r="V51" s="301" t="s">
        <v>384</v>
      </c>
      <c r="W51" s="301" t="s">
        <v>384</v>
      </c>
      <c r="X51" s="301"/>
      <c r="Y51" s="301" t="s">
        <v>384</v>
      </c>
      <c r="Z51" s="301" t="s">
        <v>384</v>
      </c>
      <c r="AA51" s="301" t="s">
        <v>384</v>
      </c>
      <c r="AB51" s="301" t="s">
        <v>384</v>
      </c>
      <c r="AC51" s="301"/>
      <c r="AD51" s="301"/>
      <c r="AE51" s="286"/>
    </row>
    <row r="52" spans="15:31" x14ac:dyDescent="0.25">
      <c r="O52" s="818"/>
      <c r="P52" s="237" t="s">
        <v>312</v>
      </c>
      <c r="Q52" s="239"/>
      <c r="R52" s="279" t="s">
        <v>384</v>
      </c>
      <c r="S52" s="287"/>
      <c r="T52" s="287"/>
      <c r="U52" s="287" t="s">
        <v>384</v>
      </c>
      <c r="V52" s="287"/>
      <c r="W52" s="287"/>
      <c r="X52" s="287"/>
      <c r="Y52" s="287"/>
      <c r="Z52" s="377"/>
      <c r="AA52" s="377" t="s">
        <v>384</v>
      </c>
      <c r="AB52" s="377"/>
      <c r="AC52" s="377"/>
      <c r="AD52" s="287"/>
      <c r="AE52" s="280"/>
    </row>
    <row r="53" spans="15:31" x14ac:dyDescent="0.25">
      <c r="O53" s="818"/>
      <c r="P53" s="381" t="s">
        <v>410</v>
      </c>
      <c r="Q53" s="382"/>
      <c r="R53" s="376" t="s">
        <v>384</v>
      </c>
      <c r="S53" s="377" t="s">
        <v>384</v>
      </c>
      <c r="T53" s="377" t="s">
        <v>384</v>
      </c>
      <c r="U53" s="377" t="s">
        <v>384</v>
      </c>
      <c r="V53" s="377" t="s">
        <v>384</v>
      </c>
      <c r="W53" s="377" t="s">
        <v>384</v>
      </c>
      <c r="X53" s="377"/>
      <c r="Y53" s="377" t="s">
        <v>384</v>
      </c>
      <c r="Z53" s="377" t="s">
        <v>384</v>
      </c>
      <c r="AA53" s="377" t="s">
        <v>384</v>
      </c>
      <c r="AB53" s="377" t="s">
        <v>384</v>
      </c>
      <c r="AC53" s="377"/>
      <c r="AD53" s="377"/>
      <c r="AE53" s="378"/>
    </row>
    <row r="54" spans="15:31" x14ac:dyDescent="0.25">
      <c r="O54" s="818"/>
      <c r="P54" s="381" t="s">
        <v>419</v>
      </c>
      <c r="Q54" s="382"/>
      <c r="R54" s="376"/>
      <c r="S54" s="377"/>
      <c r="T54" s="377" t="s">
        <v>384</v>
      </c>
      <c r="U54" s="377"/>
      <c r="V54" s="377" t="s">
        <v>384</v>
      </c>
      <c r="W54" s="377" t="s">
        <v>384</v>
      </c>
      <c r="X54" s="377"/>
      <c r="Y54" s="377" t="s">
        <v>384</v>
      </c>
      <c r="Z54" s="377" t="s">
        <v>384</v>
      </c>
      <c r="AA54" s="377" t="s">
        <v>384</v>
      </c>
      <c r="AB54" s="377"/>
      <c r="AC54" s="377"/>
      <c r="AD54" s="377"/>
      <c r="AE54" s="378"/>
    </row>
    <row r="55" spans="15:31" x14ac:dyDescent="0.25">
      <c r="O55" s="818"/>
      <c r="P55" s="237" t="s">
        <v>306</v>
      </c>
      <c r="Q55" s="239"/>
      <c r="R55" s="279" t="s">
        <v>384</v>
      </c>
      <c r="S55" s="287"/>
      <c r="T55" s="287"/>
      <c r="U55" s="287"/>
      <c r="V55" s="287"/>
      <c r="W55" s="287" t="s">
        <v>384</v>
      </c>
      <c r="X55" s="287"/>
      <c r="Y55" s="287"/>
      <c r="Z55" s="377"/>
      <c r="AA55" s="377"/>
      <c r="AB55" s="377"/>
      <c r="AC55" s="377"/>
      <c r="AD55" s="287"/>
      <c r="AE55" s="280"/>
    </row>
    <row r="56" spans="15:31" x14ac:dyDescent="0.25">
      <c r="O56" s="818"/>
      <c r="P56" s="237" t="s">
        <v>276</v>
      </c>
      <c r="Q56" s="239"/>
      <c r="R56" s="279" t="s">
        <v>384</v>
      </c>
      <c r="S56" s="287" t="s">
        <v>384</v>
      </c>
      <c r="T56" s="287" t="s">
        <v>384</v>
      </c>
      <c r="U56" s="287" t="s">
        <v>384</v>
      </c>
      <c r="V56" s="287" t="s">
        <v>384</v>
      </c>
      <c r="W56" s="287" t="s">
        <v>384</v>
      </c>
      <c r="X56" s="287"/>
      <c r="Y56" s="287"/>
      <c r="Z56" s="377"/>
      <c r="AA56" s="377"/>
      <c r="AB56" s="377" t="s">
        <v>384</v>
      </c>
      <c r="AC56" s="377"/>
      <c r="AD56" s="287"/>
      <c r="AE56" s="280"/>
    </row>
    <row r="57" spans="15:31" ht="15.75" thickBot="1" x14ac:dyDescent="0.3">
      <c r="O57" s="819"/>
      <c r="P57" s="335" t="s">
        <v>283</v>
      </c>
      <c r="Q57" s="336"/>
      <c r="R57" s="281"/>
      <c r="S57" s="302" t="s">
        <v>384</v>
      </c>
      <c r="T57" s="302" t="s">
        <v>384</v>
      </c>
      <c r="U57" s="302"/>
      <c r="V57" s="302" t="s">
        <v>384</v>
      </c>
      <c r="W57" s="302"/>
      <c r="X57" s="302"/>
      <c r="Y57" s="302" t="s">
        <v>384</v>
      </c>
      <c r="Z57" s="302" t="s">
        <v>384</v>
      </c>
      <c r="AA57" s="302" t="s">
        <v>384</v>
      </c>
      <c r="AB57" s="302" t="s">
        <v>384</v>
      </c>
      <c r="AC57" s="302"/>
      <c r="AD57" s="302"/>
      <c r="AE57" s="282"/>
    </row>
  </sheetData>
  <sortState ref="B3:C28">
    <sortCondition ref="C3:C28"/>
  </sortState>
  <mergeCells count="14">
    <mergeCell ref="A3:A7"/>
    <mergeCell ref="O2:O7"/>
    <mergeCell ref="A8:A13"/>
    <mergeCell ref="A14:A17"/>
    <mergeCell ref="O8:O14"/>
    <mergeCell ref="O44:O50"/>
    <mergeCell ref="O51:O57"/>
    <mergeCell ref="A24:A32"/>
    <mergeCell ref="O15:O22"/>
    <mergeCell ref="O23:O33"/>
    <mergeCell ref="A33:A38"/>
    <mergeCell ref="O34:O39"/>
    <mergeCell ref="O40:O43"/>
    <mergeCell ref="A18:A2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4" workbookViewId="0">
      <selection activeCell="S20" sqref="S20"/>
    </sheetView>
  </sheetViews>
  <sheetFormatPr baseColWidth="10" defaultRowHeight="15" x14ac:dyDescent="0.25"/>
  <cols>
    <col min="1" max="1" width="4.7109375" style="454" customWidth="1"/>
    <col min="2" max="2" width="17" style="454" bestFit="1" customWidth="1"/>
    <col min="3" max="3" width="11.42578125" style="454"/>
    <col min="4" max="7" width="6.7109375" style="454" customWidth="1"/>
    <col min="8" max="8" width="4.7109375" style="454" customWidth="1"/>
    <col min="9" max="9" width="26.85546875" style="454" bestFit="1" customWidth="1"/>
    <col min="10" max="10" width="11.42578125" style="454"/>
    <col min="11" max="14" width="6.7109375" style="454" customWidth="1"/>
    <col min="15" max="15" width="4.7109375" style="454" customWidth="1"/>
    <col min="16" max="16" width="14.5703125" style="454" bestFit="1" customWidth="1"/>
    <col min="17" max="17" width="11.42578125" style="454"/>
    <col min="18" max="21" width="6.7109375" style="454" customWidth="1"/>
    <col min="22" max="22" width="4.7109375" style="454" customWidth="1"/>
    <col min="23" max="16384" width="11.42578125" style="454"/>
  </cols>
  <sheetData>
    <row r="1" spans="1:22" ht="15.75" thickBot="1" x14ac:dyDescent="0.3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</row>
    <row r="2" spans="1:22" ht="15.75" thickBot="1" x14ac:dyDescent="0.3">
      <c r="A2" s="505"/>
      <c r="B2" s="504" t="s">
        <v>494</v>
      </c>
      <c r="C2" s="456"/>
      <c r="D2" s="183">
        <v>29</v>
      </c>
      <c r="E2" s="184">
        <v>6</v>
      </c>
      <c r="F2" s="184">
        <v>21</v>
      </c>
      <c r="G2" s="185">
        <f t="shared" ref="G2:G29" si="0">SUM(D2:F2)</f>
        <v>56</v>
      </c>
      <c r="H2" s="505"/>
      <c r="I2" s="460" t="s">
        <v>515</v>
      </c>
      <c r="J2" s="461"/>
      <c r="K2" s="462">
        <v>22</v>
      </c>
      <c r="L2" s="463">
        <v>4</v>
      </c>
      <c r="M2" s="463">
        <v>14</v>
      </c>
      <c r="N2" s="459">
        <f t="shared" ref="N2:N17" si="1">SUM(K2:M2)</f>
        <v>40</v>
      </c>
      <c r="O2" s="505"/>
      <c r="P2" s="455" t="s">
        <v>321</v>
      </c>
      <c r="Q2" s="456"/>
      <c r="R2" s="457">
        <v>11</v>
      </c>
      <c r="S2" s="458">
        <v>2</v>
      </c>
      <c r="T2" s="458">
        <v>10</v>
      </c>
      <c r="U2" s="459">
        <f>SUM(R2:T2)</f>
        <v>23</v>
      </c>
      <c r="V2" s="505"/>
    </row>
    <row r="3" spans="1:22" ht="15.75" thickBot="1" x14ac:dyDescent="0.3">
      <c r="A3" s="505"/>
      <c r="B3" s="181" t="s">
        <v>151</v>
      </c>
      <c r="C3" s="456"/>
      <c r="D3" s="183">
        <v>22</v>
      </c>
      <c r="E3" s="184">
        <v>4</v>
      </c>
      <c r="F3" s="184">
        <v>19</v>
      </c>
      <c r="G3" s="185">
        <f t="shared" si="0"/>
        <v>45</v>
      </c>
      <c r="H3" s="505"/>
      <c r="I3" s="460" t="s">
        <v>516</v>
      </c>
      <c r="J3" s="461"/>
      <c r="K3" s="462">
        <v>16</v>
      </c>
      <c r="L3" s="463">
        <v>3</v>
      </c>
      <c r="M3" s="463">
        <v>12</v>
      </c>
      <c r="N3" s="459">
        <f t="shared" si="1"/>
        <v>31</v>
      </c>
      <c r="O3" s="505"/>
      <c r="P3" s="455" t="s">
        <v>173</v>
      </c>
      <c r="Q3" s="456"/>
      <c r="R3" s="457">
        <v>7</v>
      </c>
      <c r="S3" s="458">
        <v>3</v>
      </c>
      <c r="T3" s="458">
        <v>10</v>
      </c>
      <c r="U3" s="459">
        <f>SUM(R3:T3)</f>
        <v>20</v>
      </c>
      <c r="V3" s="505"/>
    </row>
    <row r="4" spans="1:22" x14ac:dyDescent="0.25">
      <c r="A4" s="505"/>
      <c r="B4" s="502" t="s">
        <v>160</v>
      </c>
      <c r="C4" s="465"/>
      <c r="D4" s="188">
        <v>16</v>
      </c>
      <c r="E4" s="189">
        <v>5</v>
      </c>
      <c r="F4" s="189">
        <v>16</v>
      </c>
      <c r="G4" s="190">
        <f t="shared" si="0"/>
        <v>37</v>
      </c>
      <c r="H4" s="505"/>
      <c r="I4" s="469" t="s">
        <v>517</v>
      </c>
      <c r="J4" s="470"/>
      <c r="K4" s="471">
        <v>11</v>
      </c>
      <c r="L4" s="472">
        <v>2</v>
      </c>
      <c r="M4" s="472">
        <v>7</v>
      </c>
      <c r="N4" s="468">
        <f t="shared" si="1"/>
        <v>20</v>
      </c>
      <c r="O4" s="505"/>
      <c r="P4" s="464" t="s">
        <v>205</v>
      </c>
      <c r="Q4" s="465"/>
      <c r="R4" s="466">
        <v>4</v>
      </c>
      <c r="S4" s="467">
        <v>0</v>
      </c>
      <c r="T4" s="467">
        <v>3</v>
      </c>
      <c r="U4" s="468">
        <f>SUM(R4:T4)</f>
        <v>7</v>
      </c>
      <c r="V4" s="505"/>
    </row>
    <row r="5" spans="1:22" ht="15.75" thickBot="1" x14ac:dyDescent="0.3">
      <c r="A5" s="505"/>
      <c r="B5" s="503" t="s">
        <v>146</v>
      </c>
      <c r="C5" s="474"/>
      <c r="D5" s="193">
        <v>16</v>
      </c>
      <c r="E5" s="194">
        <v>5</v>
      </c>
      <c r="F5" s="194">
        <v>15</v>
      </c>
      <c r="G5" s="195">
        <f t="shared" si="0"/>
        <v>36</v>
      </c>
      <c r="H5" s="505"/>
      <c r="I5" s="478" t="s">
        <v>518</v>
      </c>
      <c r="J5" s="479"/>
      <c r="K5" s="480">
        <v>11</v>
      </c>
      <c r="L5" s="481">
        <v>2</v>
      </c>
      <c r="M5" s="481">
        <v>7</v>
      </c>
      <c r="N5" s="477">
        <f t="shared" si="1"/>
        <v>20</v>
      </c>
      <c r="O5" s="505"/>
      <c r="P5" s="473" t="s">
        <v>206</v>
      </c>
      <c r="Q5" s="474"/>
      <c r="R5" s="475">
        <v>4</v>
      </c>
      <c r="S5" s="476">
        <v>0</v>
      </c>
      <c r="T5" s="476">
        <v>2</v>
      </c>
      <c r="U5" s="477">
        <f>SUM(R5:T5)</f>
        <v>6</v>
      </c>
      <c r="V5" s="505"/>
    </row>
    <row r="6" spans="1:22" x14ac:dyDescent="0.25">
      <c r="A6" s="505"/>
      <c r="B6" s="502" t="s">
        <v>351</v>
      </c>
      <c r="C6" s="465"/>
      <c r="D6" s="188">
        <v>11</v>
      </c>
      <c r="E6" s="189">
        <v>4</v>
      </c>
      <c r="F6" s="189">
        <v>11</v>
      </c>
      <c r="G6" s="190">
        <f t="shared" si="0"/>
        <v>26</v>
      </c>
      <c r="H6" s="505"/>
      <c r="I6" s="469" t="s">
        <v>519</v>
      </c>
      <c r="J6" s="482"/>
      <c r="K6" s="471">
        <v>7</v>
      </c>
      <c r="L6" s="483">
        <v>1</v>
      </c>
      <c r="M6" s="483">
        <v>5</v>
      </c>
      <c r="N6" s="468">
        <f t="shared" si="1"/>
        <v>13</v>
      </c>
      <c r="O6" s="505"/>
      <c r="P6" s="505"/>
      <c r="Q6" s="505"/>
      <c r="R6" s="505"/>
      <c r="S6" s="505"/>
      <c r="T6" s="505"/>
      <c r="U6" s="505"/>
      <c r="V6" s="505"/>
    </row>
    <row r="7" spans="1:22" x14ac:dyDescent="0.25">
      <c r="A7" s="505"/>
      <c r="B7" s="501" t="s">
        <v>514</v>
      </c>
      <c r="C7" s="485"/>
      <c r="D7" s="119">
        <v>11</v>
      </c>
      <c r="E7" s="120">
        <v>4</v>
      </c>
      <c r="F7" s="120">
        <v>11</v>
      </c>
      <c r="G7" s="197">
        <f t="shared" si="0"/>
        <v>26</v>
      </c>
      <c r="H7" s="505"/>
      <c r="I7" s="487" t="s">
        <v>521</v>
      </c>
      <c r="J7" s="491"/>
      <c r="K7" s="489">
        <v>7</v>
      </c>
      <c r="L7" s="492">
        <v>1</v>
      </c>
      <c r="M7" s="492">
        <v>4</v>
      </c>
      <c r="N7" s="486">
        <f t="shared" si="1"/>
        <v>12</v>
      </c>
      <c r="O7" s="505"/>
      <c r="P7" s="505"/>
      <c r="Q7" s="505"/>
      <c r="R7" s="505"/>
      <c r="S7" s="505"/>
      <c r="T7" s="505"/>
      <c r="U7" s="505"/>
      <c r="V7" s="505"/>
    </row>
    <row r="8" spans="1:22" x14ac:dyDescent="0.25">
      <c r="A8" s="505"/>
      <c r="B8" s="484" t="s">
        <v>156</v>
      </c>
      <c r="C8" s="485"/>
      <c r="D8" s="119">
        <v>11</v>
      </c>
      <c r="E8" s="120">
        <v>3</v>
      </c>
      <c r="F8" s="120">
        <v>8</v>
      </c>
      <c r="G8" s="197">
        <f t="shared" si="0"/>
        <v>22</v>
      </c>
      <c r="H8" s="505"/>
      <c r="I8" s="487" t="s">
        <v>522</v>
      </c>
      <c r="J8" s="488"/>
      <c r="K8" s="489">
        <v>7</v>
      </c>
      <c r="L8" s="490">
        <v>1</v>
      </c>
      <c r="M8" s="490">
        <v>4</v>
      </c>
      <c r="N8" s="486">
        <f t="shared" si="1"/>
        <v>12</v>
      </c>
      <c r="O8" s="505"/>
      <c r="P8" s="505"/>
      <c r="Q8" s="505"/>
      <c r="R8" s="505"/>
      <c r="S8" s="505"/>
      <c r="T8" s="505"/>
      <c r="U8" s="505"/>
      <c r="V8" s="505"/>
    </row>
    <row r="9" spans="1:22" ht="15.75" thickBot="1" x14ac:dyDescent="0.3">
      <c r="A9" s="505"/>
      <c r="B9" s="191" t="s">
        <v>204</v>
      </c>
      <c r="C9" s="474"/>
      <c r="D9" s="193">
        <v>11</v>
      </c>
      <c r="E9" s="194">
        <v>3</v>
      </c>
      <c r="F9" s="194">
        <v>7</v>
      </c>
      <c r="G9" s="195">
        <f t="shared" si="0"/>
        <v>21</v>
      </c>
      <c r="H9" s="505"/>
      <c r="I9" s="478" t="s">
        <v>520</v>
      </c>
      <c r="J9" s="479"/>
      <c r="K9" s="480">
        <v>7</v>
      </c>
      <c r="L9" s="481">
        <v>1</v>
      </c>
      <c r="M9" s="481">
        <v>3</v>
      </c>
      <c r="N9" s="477">
        <f t="shared" si="1"/>
        <v>11</v>
      </c>
      <c r="O9" s="505"/>
      <c r="P9" s="505"/>
      <c r="Q9" s="505"/>
      <c r="R9" s="505"/>
      <c r="S9" s="505"/>
      <c r="T9" s="505"/>
      <c r="U9" s="505"/>
      <c r="V9" s="505"/>
    </row>
    <row r="10" spans="1:22" x14ac:dyDescent="0.25">
      <c r="A10" s="505"/>
      <c r="B10" s="502" t="s">
        <v>531</v>
      </c>
      <c r="C10" s="465"/>
      <c r="D10" s="188">
        <v>7</v>
      </c>
      <c r="E10" s="189">
        <v>3</v>
      </c>
      <c r="F10" s="189">
        <v>8</v>
      </c>
      <c r="G10" s="190">
        <f t="shared" si="0"/>
        <v>18</v>
      </c>
      <c r="H10" s="505"/>
      <c r="I10" s="469" t="s">
        <v>530</v>
      </c>
      <c r="J10" s="470"/>
      <c r="K10" s="471">
        <v>4</v>
      </c>
      <c r="L10" s="472">
        <v>0</v>
      </c>
      <c r="M10" s="472">
        <v>2</v>
      </c>
      <c r="N10" s="468">
        <f t="shared" si="1"/>
        <v>6</v>
      </c>
      <c r="O10" s="505"/>
      <c r="P10" s="505"/>
      <c r="Q10" s="505"/>
      <c r="R10" s="505"/>
      <c r="S10" s="505"/>
      <c r="T10" s="505"/>
      <c r="U10" s="505"/>
      <c r="V10" s="505"/>
    </row>
    <row r="11" spans="1:22" x14ac:dyDescent="0.25">
      <c r="A11" s="505"/>
      <c r="B11" s="501" t="s">
        <v>124</v>
      </c>
      <c r="C11" s="485"/>
      <c r="D11" s="119">
        <v>7</v>
      </c>
      <c r="E11" s="120">
        <v>3</v>
      </c>
      <c r="F11" s="120">
        <v>7</v>
      </c>
      <c r="G11" s="197">
        <f t="shared" si="0"/>
        <v>17</v>
      </c>
      <c r="H11" s="505"/>
      <c r="I11" s="487" t="s">
        <v>528</v>
      </c>
      <c r="J11" s="488"/>
      <c r="K11" s="489">
        <v>4</v>
      </c>
      <c r="L11" s="490">
        <v>0</v>
      </c>
      <c r="M11" s="490">
        <v>2</v>
      </c>
      <c r="N11" s="486">
        <f t="shared" si="1"/>
        <v>6</v>
      </c>
      <c r="O11" s="505"/>
      <c r="P11" s="505"/>
      <c r="Q11" s="505"/>
      <c r="R11" s="505"/>
      <c r="S11" s="505"/>
      <c r="T11" s="505"/>
      <c r="U11" s="505"/>
      <c r="V11" s="505"/>
    </row>
    <row r="12" spans="1:22" x14ac:dyDescent="0.25">
      <c r="A12" s="505"/>
      <c r="B12" s="501" t="s">
        <v>153</v>
      </c>
      <c r="C12" s="439"/>
      <c r="D12" s="119">
        <v>7</v>
      </c>
      <c r="E12" s="120">
        <v>3</v>
      </c>
      <c r="F12" s="120">
        <v>7</v>
      </c>
      <c r="G12" s="197">
        <f t="shared" si="0"/>
        <v>17</v>
      </c>
      <c r="H12" s="505"/>
      <c r="I12" s="487" t="s">
        <v>526</v>
      </c>
      <c r="J12" s="488"/>
      <c r="K12" s="489">
        <v>4</v>
      </c>
      <c r="L12" s="490">
        <v>0</v>
      </c>
      <c r="M12" s="490">
        <v>1</v>
      </c>
      <c r="N12" s="486">
        <f t="shared" si="1"/>
        <v>5</v>
      </c>
      <c r="O12" s="505"/>
      <c r="P12" s="505"/>
      <c r="Q12" s="505"/>
      <c r="R12" s="505"/>
      <c r="S12" s="505"/>
      <c r="T12" s="505"/>
      <c r="U12" s="505"/>
      <c r="V12" s="505"/>
    </row>
    <row r="13" spans="1:22" x14ac:dyDescent="0.25">
      <c r="A13" s="505"/>
      <c r="B13" s="196" t="s">
        <v>149</v>
      </c>
      <c r="C13" s="485"/>
      <c r="D13" s="119">
        <v>7</v>
      </c>
      <c r="E13" s="120">
        <v>2</v>
      </c>
      <c r="F13" s="120">
        <v>5</v>
      </c>
      <c r="G13" s="197">
        <f t="shared" si="0"/>
        <v>14</v>
      </c>
      <c r="H13" s="505"/>
      <c r="I13" s="487" t="s">
        <v>523</v>
      </c>
      <c r="J13" s="488"/>
      <c r="K13" s="489">
        <v>4</v>
      </c>
      <c r="L13" s="490">
        <v>0</v>
      </c>
      <c r="M13" s="490">
        <v>0</v>
      </c>
      <c r="N13" s="486">
        <f t="shared" si="1"/>
        <v>4</v>
      </c>
      <c r="O13" s="505"/>
      <c r="P13" s="505"/>
      <c r="Q13" s="505"/>
      <c r="R13" s="505"/>
      <c r="S13" s="505"/>
      <c r="T13" s="505"/>
      <c r="U13" s="505"/>
      <c r="V13" s="505"/>
    </row>
    <row r="14" spans="1:22" x14ac:dyDescent="0.25">
      <c r="A14" s="505"/>
      <c r="B14" s="484" t="s">
        <v>163</v>
      </c>
      <c r="C14" s="485"/>
      <c r="D14" s="119">
        <v>7</v>
      </c>
      <c r="E14" s="120">
        <v>2</v>
      </c>
      <c r="F14" s="120">
        <v>5</v>
      </c>
      <c r="G14" s="197">
        <f t="shared" si="0"/>
        <v>14</v>
      </c>
      <c r="H14" s="505"/>
      <c r="I14" s="487" t="s">
        <v>524</v>
      </c>
      <c r="J14" s="488"/>
      <c r="K14" s="489">
        <v>4</v>
      </c>
      <c r="L14" s="490">
        <v>0</v>
      </c>
      <c r="M14" s="490">
        <v>0</v>
      </c>
      <c r="N14" s="486">
        <f t="shared" si="1"/>
        <v>4</v>
      </c>
      <c r="O14" s="505"/>
      <c r="P14" s="505"/>
      <c r="Q14" s="505"/>
      <c r="R14" s="505"/>
      <c r="S14" s="505"/>
      <c r="T14" s="505"/>
      <c r="U14" s="505"/>
      <c r="V14" s="505"/>
    </row>
    <row r="15" spans="1:22" x14ac:dyDescent="0.25">
      <c r="A15" s="505"/>
      <c r="B15" s="196" t="s">
        <v>154</v>
      </c>
      <c r="C15" s="485"/>
      <c r="D15" s="119">
        <v>7</v>
      </c>
      <c r="E15" s="120">
        <v>2</v>
      </c>
      <c r="F15" s="120">
        <v>4</v>
      </c>
      <c r="G15" s="197">
        <f t="shared" si="0"/>
        <v>13</v>
      </c>
      <c r="H15" s="505"/>
      <c r="I15" s="487" t="s">
        <v>525</v>
      </c>
      <c r="J15" s="488"/>
      <c r="K15" s="489">
        <v>4</v>
      </c>
      <c r="L15" s="490">
        <v>0</v>
      </c>
      <c r="M15" s="490">
        <v>0</v>
      </c>
      <c r="N15" s="486">
        <f t="shared" si="1"/>
        <v>4</v>
      </c>
      <c r="O15" s="505"/>
      <c r="P15" s="505"/>
      <c r="Q15" s="505"/>
      <c r="R15" s="505"/>
      <c r="S15" s="505"/>
      <c r="T15" s="505"/>
      <c r="U15" s="505"/>
      <c r="V15" s="505"/>
    </row>
    <row r="16" spans="1:22" x14ac:dyDescent="0.25">
      <c r="A16" s="505"/>
      <c r="B16" s="196" t="s">
        <v>150</v>
      </c>
      <c r="C16" s="439"/>
      <c r="D16" s="119">
        <v>7</v>
      </c>
      <c r="E16" s="120">
        <v>2</v>
      </c>
      <c r="F16" s="120">
        <v>4</v>
      </c>
      <c r="G16" s="197">
        <f t="shared" si="0"/>
        <v>13</v>
      </c>
      <c r="H16" s="505"/>
      <c r="I16" s="487" t="s">
        <v>529</v>
      </c>
      <c r="J16" s="488"/>
      <c r="K16" s="489">
        <v>4</v>
      </c>
      <c r="L16" s="490">
        <v>0</v>
      </c>
      <c r="M16" s="490">
        <v>0</v>
      </c>
      <c r="N16" s="486">
        <f t="shared" si="1"/>
        <v>4</v>
      </c>
      <c r="O16" s="505"/>
      <c r="P16" s="505"/>
      <c r="Q16" s="505"/>
      <c r="R16" s="505"/>
      <c r="S16" s="505"/>
      <c r="T16" s="505"/>
      <c r="U16" s="505"/>
      <c r="V16" s="505"/>
    </row>
    <row r="17" spans="1:22" ht="15.75" thickBot="1" x14ac:dyDescent="0.3">
      <c r="A17" s="505"/>
      <c r="B17" s="191" t="s">
        <v>144</v>
      </c>
      <c r="C17" s="493"/>
      <c r="D17" s="193">
        <v>7</v>
      </c>
      <c r="E17" s="194">
        <v>1</v>
      </c>
      <c r="F17" s="194">
        <v>4</v>
      </c>
      <c r="G17" s="195">
        <f t="shared" si="0"/>
        <v>12</v>
      </c>
      <c r="H17" s="505"/>
      <c r="I17" s="478" t="s">
        <v>527</v>
      </c>
      <c r="J17" s="479"/>
      <c r="K17" s="480">
        <v>4</v>
      </c>
      <c r="L17" s="481">
        <v>0</v>
      </c>
      <c r="M17" s="481">
        <v>0</v>
      </c>
      <c r="N17" s="477">
        <f t="shared" si="1"/>
        <v>4</v>
      </c>
      <c r="O17" s="505"/>
      <c r="P17" s="505"/>
      <c r="Q17" s="505"/>
      <c r="R17" s="505"/>
      <c r="S17" s="505"/>
      <c r="T17" s="505"/>
      <c r="U17" s="505"/>
      <c r="V17" s="505"/>
    </row>
    <row r="18" spans="1:22" x14ac:dyDescent="0.25">
      <c r="A18" s="505"/>
      <c r="B18" s="186" t="s">
        <v>142</v>
      </c>
      <c r="C18" s="465"/>
      <c r="D18" s="188">
        <v>4</v>
      </c>
      <c r="E18" s="189">
        <v>1</v>
      </c>
      <c r="F18" s="189">
        <v>3</v>
      </c>
      <c r="G18" s="190">
        <f t="shared" si="0"/>
        <v>8</v>
      </c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</row>
    <row r="19" spans="1:22" x14ac:dyDescent="0.25">
      <c r="A19" s="505"/>
      <c r="B19" s="196" t="s">
        <v>147</v>
      </c>
      <c r="C19" s="485"/>
      <c r="D19" s="119">
        <v>4</v>
      </c>
      <c r="E19" s="120">
        <v>1</v>
      </c>
      <c r="F19" s="120">
        <v>3</v>
      </c>
      <c r="G19" s="197">
        <f t="shared" si="0"/>
        <v>8</v>
      </c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</row>
    <row r="20" spans="1:22" x14ac:dyDescent="0.25">
      <c r="A20" s="505"/>
      <c r="B20" s="196" t="s">
        <v>159</v>
      </c>
      <c r="C20" s="485"/>
      <c r="D20" s="119">
        <v>4</v>
      </c>
      <c r="E20" s="120">
        <v>1</v>
      </c>
      <c r="F20" s="120">
        <v>3</v>
      </c>
      <c r="G20" s="197">
        <f t="shared" si="0"/>
        <v>8</v>
      </c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</row>
    <row r="21" spans="1:22" x14ac:dyDescent="0.25">
      <c r="A21" s="505"/>
      <c r="B21" s="196" t="s">
        <v>125</v>
      </c>
      <c r="C21" s="485"/>
      <c r="D21" s="119">
        <v>4</v>
      </c>
      <c r="E21" s="120">
        <v>1</v>
      </c>
      <c r="F21" s="120">
        <v>3</v>
      </c>
      <c r="G21" s="197">
        <f t="shared" si="0"/>
        <v>8</v>
      </c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</row>
    <row r="22" spans="1:22" x14ac:dyDescent="0.25">
      <c r="A22" s="505"/>
      <c r="B22" s="484" t="s">
        <v>500</v>
      </c>
      <c r="C22" s="485"/>
      <c r="D22" s="119">
        <v>4</v>
      </c>
      <c r="E22" s="120">
        <v>1</v>
      </c>
      <c r="F22" s="120">
        <v>3</v>
      </c>
      <c r="G22" s="197">
        <f t="shared" si="0"/>
        <v>8</v>
      </c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</row>
    <row r="23" spans="1:22" x14ac:dyDescent="0.25">
      <c r="A23" s="505"/>
      <c r="B23" s="196" t="s">
        <v>123</v>
      </c>
      <c r="C23" s="485"/>
      <c r="D23" s="119">
        <v>4</v>
      </c>
      <c r="E23" s="120">
        <v>1</v>
      </c>
      <c r="F23" s="120">
        <v>3</v>
      </c>
      <c r="G23" s="197">
        <f t="shared" si="0"/>
        <v>8</v>
      </c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</row>
    <row r="24" spans="1:22" x14ac:dyDescent="0.25">
      <c r="A24" s="505"/>
      <c r="B24" s="196" t="s">
        <v>158</v>
      </c>
      <c r="C24" s="485"/>
      <c r="D24" s="119">
        <v>4</v>
      </c>
      <c r="E24" s="120">
        <v>1</v>
      </c>
      <c r="F24" s="120">
        <v>2</v>
      </c>
      <c r="G24" s="197">
        <f t="shared" si="0"/>
        <v>7</v>
      </c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</row>
    <row r="25" spans="1:22" ht="15.75" thickBot="1" x14ac:dyDescent="0.3">
      <c r="A25" s="505"/>
      <c r="B25" s="191" t="s">
        <v>320</v>
      </c>
      <c r="C25" s="493"/>
      <c r="D25" s="193">
        <v>2</v>
      </c>
      <c r="E25" s="194">
        <v>1</v>
      </c>
      <c r="F25" s="194">
        <v>3</v>
      </c>
      <c r="G25" s="195">
        <f t="shared" si="0"/>
        <v>6</v>
      </c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</row>
    <row r="26" spans="1:22" x14ac:dyDescent="0.25">
      <c r="A26" s="505"/>
      <c r="B26" s="186" t="s">
        <v>155</v>
      </c>
      <c r="C26" s="465"/>
      <c r="D26" s="188">
        <v>2</v>
      </c>
      <c r="E26" s="189">
        <v>1</v>
      </c>
      <c r="F26" s="189">
        <v>2</v>
      </c>
      <c r="G26" s="190">
        <f t="shared" si="0"/>
        <v>5</v>
      </c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</row>
    <row r="27" spans="1:22" x14ac:dyDescent="0.25">
      <c r="A27" s="505"/>
      <c r="B27" s="196" t="s">
        <v>152</v>
      </c>
      <c r="C27" s="439"/>
      <c r="D27" s="119">
        <v>2</v>
      </c>
      <c r="E27" s="120">
        <v>0</v>
      </c>
      <c r="F27" s="120">
        <v>2</v>
      </c>
      <c r="G27" s="197">
        <f t="shared" si="0"/>
        <v>4</v>
      </c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5"/>
    </row>
    <row r="28" spans="1:22" x14ac:dyDescent="0.25">
      <c r="A28" s="505"/>
      <c r="B28" s="196" t="s">
        <v>122</v>
      </c>
      <c r="C28" s="485"/>
      <c r="D28" s="119">
        <v>2</v>
      </c>
      <c r="E28" s="120">
        <v>0</v>
      </c>
      <c r="F28" s="120">
        <v>1</v>
      </c>
      <c r="G28" s="197">
        <f t="shared" si="0"/>
        <v>3</v>
      </c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</row>
    <row r="29" spans="1:22" ht="15.75" thickBot="1" x14ac:dyDescent="0.3">
      <c r="A29" s="505"/>
      <c r="B29" s="191" t="s">
        <v>161</v>
      </c>
      <c r="C29" s="474"/>
      <c r="D29" s="193">
        <v>2</v>
      </c>
      <c r="E29" s="194">
        <v>0</v>
      </c>
      <c r="F29" s="194">
        <v>1</v>
      </c>
      <c r="G29" s="195">
        <f t="shared" si="0"/>
        <v>3</v>
      </c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</row>
    <row r="30" spans="1:22" x14ac:dyDescent="0.25">
      <c r="A30" s="505"/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5"/>
      <c r="U30" s="505"/>
      <c r="V30" s="505"/>
    </row>
  </sheetData>
  <sortState ref="I3:N18">
    <sortCondition descending="1" ref="K3:K18"/>
    <sortCondition descending="1" ref="N3:N18"/>
  </sortState>
  <conditionalFormatting sqref="I2:I5 I9 I17">
    <cfRule type="expression" dxfId="14" priority="7" stopIfTrue="1">
      <formula>(OR(#REF!="NL",#REF!="NLJ"))</formula>
    </cfRule>
    <cfRule type="expression" dxfId="13" priority="8" stopIfTrue="1">
      <formula>(OR(#REF!="RL",#REF!="RLJ"))</formula>
    </cfRule>
    <cfRule type="expression" dxfId="12" priority="9" stopIfTrue="1">
      <formula>(#REF!="MO")</formula>
    </cfRule>
  </conditionalFormatting>
  <conditionalFormatting sqref="P2:P5">
    <cfRule type="expression" dxfId="11" priority="4" stopIfTrue="1">
      <formula>(OR(AC2="NL",AC2="NLJ"))</formula>
    </cfRule>
    <cfRule type="expression" dxfId="10" priority="5" stopIfTrue="1">
      <formula>(OR(AC2="RL",AC2="RLJ"))</formula>
    </cfRule>
    <cfRule type="expression" dxfId="9" priority="6" stopIfTrue="1">
      <formula>(AC2="MO")</formula>
    </cfRule>
  </conditionalFormatting>
  <conditionalFormatting sqref="I6:I8">
    <cfRule type="expression" dxfId="8" priority="10" stopIfTrue="1">
      <formula>(OR(#REF!="NL",#REF!="NLJ"))</formula>
    </cfRule>
    <cfRule type="expression" dxfId="7" priority="11" stopIfTrue="1">
      <formula>(OR(#REF!="RL",#REF!="RLJ"))</formula>
    </cfRule>
    <cfRule type="expression" dxfId="6" priority="12" stopIfTrue="1">
      <formula>(#REF!="MO")</formula>
    </cfRule>
  </conditionalFormatting>
  <conditionalFormatting sqref="I10:I16">
    <cfRule type="expression" dxfId="5" priority="13" stopIfTrue="1">
      <formula>(OR(#REF!="NL",#REF!="NLJ"))</formula>
    </cfRule>
    <cfRule type="expression" dxfId="4" priority="14" stopIfTrue="1">
      <formula>(OR(#REF!="RL",#REF!="RLJ"))</formula>
    </cfRule>
    <cfRule type="expression" dxfId="3" priority="15" stopIfTrue="1">
      <formula>(#REF!="MO")</formula>
    </cfRule>
  </conditionalFormatting>
  <conditionalFormatting sqref="B2:B29">
    <cfRule type="expression" dxfId="2" priority="1" stopIfTrue="1">
      <formula>(OR(U2="NL",U2="NLJ"))</formula>
    </cfRule>
    <cfRule type="expression" dxfId="1" priority="2" stopIfTrue="1">
      <formula>(OR(U2="RL",U2="RLJ"))</formula>
    </cfRule>
    <cfRule type="expression" dxfId="0" priority="3" stopIfTrue="1">
      <formula>(U2="MO")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I20" sqref="I20"/>
    </sheetView>
  </sheetViews>
  <sheetFormatPr baseColWidth="10" defaultRowHeight="15" x14ac:dyDescent="0.25"/>
  <cols>
    <col min="3" max="15" width="6.7109375" style="296" customWidth="1"/>
  </cols>
  <sheetData>
    <row r="1" spans="1:16" ht="96" customHeight="1" x14ac:dyDescent="0.25">
      <c r="A1" s="287" t="s">
        <v>365</v>
      </c>
      <c r="B1" s="288" t="s">
        <v>366</v>
      </c>
      <c r="C1" s="293" t="s">
        <v>372</v>
      </c>
      <c r="D1" s="294" t="s">
        <v>367</v>
      </c>
      <c r="E1" s="293" t="s">
        <v>373</v>
      </c>
      <c r="F1" s="294" t="s">
        <v>367</v>
      </c>
      <c r="G1" s="293" t="s">
        <v>374</v>
      </c>
      <c r="H1" s="294" t="s">
        <v>367</v>
      </c>
      <c r="I1" s="293" t="s">
        <v>375</v>
      </c>
      <c r="J1" s="294" t="s">
        <v>367</v>
      </c>
      <c r="K1" s="293" t="s">
        <v>376</v>
      </c>
      <c r="L1" s="294" t="s">
        <v>367</v>
      </c>
      <c r="M1" s="293" t="s">
        <v>377</v>
      </c>
      <c r="N1" s="294" t="s">
        <v>367</v>
      </c>
      <c r="O1" s="293" t="s">
        <v>378</v>
      </c>
      <c r="P1" s="289" t="s">
        <v>368</v>
      </c>
    </row>
    <row r="2" spans="1:16" x14ac:dyDescent="0.25">
      <c r="A2" s="287" t="s">
        <v>42</v>
      </c>
      <c r="B2" s="287">
        <v>7</v>
      </c>
      <c r="C2" s="294">
        <v>4</v>
      </c>
      <c r="D2" s="294">
        <f t="shared" ref="D2:D8" si="0">C2*100/B2</f>
        <v>57.142857142857146</v>
      </c>
      <c r="E2" s="292">
        <v>4</v>
      </c>
      <c r="F2" s="294">
        <f t="shared" ref="F2:F8" si="1">((C2+E2)/2)*100/B2</f>
        <v>57.142857142857146</v>
      </c>
      <c r="G2" s="294">
        <v>4</v>
      </c>
      <c r="H2" s="294">
        <f t="shared" ref="H2:H8" si="2">(((C2+E2+G2)/3)*100)/B2</f>
        <v>57.142857142857146</v>
      </c>
      <c r="I2" s="294">
        <v>5</v>
      </c>
      <c r="J2" s="294">
        <f t="shared" ref="J2:J8" si="3">(((C2+E2+G2+I2)/4)*100)/B2</f>
        <v>60.714285714285715</v>
      </c>
      <c r="K2" s="294">
        <v>5</v>
      </c>
      <c r="L2" s="294">
        <f t="shared" ref="L2:L8" si="4">(((C2+E2+G2+I2+K2)/5)*100)/B2</f>
        <v>62.857142857142868</v>
      </c>
      <c r="M2" s="294"/>
      <c r="N2" s="294">
        <f t="shared" ref="N2:N8" si="5">(((C2+E2+G2+I2+K2+M2)/6)*100)/B2</f>
        <v>52.380952380952372</v>
      </c>
      <c r="O2" s="294"/>
      <c r="P2" s="290">
        <f t="shared" ref="P2:P8" si="6">(D2+F2+H2+J2+L2+N2)/6</f>
        <v>57.896825396825399</v>
      </c>
    </row>
    <row r="3" spans="1:16" x14ac:dyDescent="0.25">
      <c r="A3" s="287" t="s">
        <v>43</v>
      </c>
      <c r="B3" s="287">
        <v>30</v>
      </c>
      <c r="C3" s="292">
        <v>20</v>
      </c>
      <c r="D3" s="294">
        <f t="shared" si="0"/>
        <v>66.666666666666671</v>
      </c>
      <c r="E3" s="294">
        <v>6</v>
      </c>
      <c r="F3" s="294">
        <f t="shared" si="1"/>
        <v>43.333333333333336</v>
      </c>
      <c r="G3" s="294">
        <v>10</v>
      </c>
      <c r="H3" s="294">
        <f t="shared" si="2"/>
        <v>40</v>
      </c>
      <c r="I3" s="294">
        <v>6</v>
      </c>
      <c r="J3" s="294">
        <f t="shared" si="3"/>
        <v>35</v>
      </c>
      <c r="K3" s="294">
        <v>6</v>
      </c>
      <c r="L3" s="294">
        <f t="shared" si="4"/>
        <v>32</v>
      </c>
      <c r="M3" s="294"/>
      <c r="N3" s="294">
        <f t="shared" si="5"/>
        <v>26.666666666666668</v>
      </c>
      <c r="O3" s="294"/>
      <c r="P3" s="290">
        <f t="shared" si="6"/>
        <v>40.611111111111107</v>
      </c>
    </row>
    <row r="4" spans="1:16" x14ac:dyDescent="0.25">
      <c r="A4" s="287" t="s">
        <v>66</v>
      </c>
      <c r="B4" s="287">
        <v>12</v>
      </c>
      <c r="C4" s="294">
        <v>6</v>
      </c>
      <c r="D4" s="294">
        <f t="shared" si="0"/>
        <v>50</v>
      </c>
      <c r="E4" s="294">
        <v>4</v>
      </c>
      <c r="F4" s="294">
        <f t="shared" si="1"/>
        <v>41.666666666666664</v>
      </c>
      <c r="G4" s="292">
        <v>11</v>
      </c>
      <c r="H4" s="294">
        <f t="shared" si="2"/>
        <v>58.333333333333336</v>
      </c>
      <c r="I4" s="294">
        <v>6</v>
      </c>
      <c r="J4" s="294">
        <f t="shared" si="3"/>
        <v>56.25</v>
      </c>
      <c r="K4" s="294">
        <v>4</v>
      </c>
      <c r="L4" s="294">
        <f t="shared" si="4"/>
        <v>51.666666666666664</v>
      </c>
      <c r="M4" s="294"/>
      <c r="N4" s="294">
        <f t="shared" si="5"/>
        <v>43.055555555555564</v>
      </c>
      <c r="O4" s="294"/>
      <c r="P4" s="290">
        <f t="shared" si="6"/>
        <v>50.162037037037038</v>
      </c>
    </row>
    <row r="5" spans="1:16" x14ac:dyDescent="0.25">
      <c r="A5" s="287" t="s">
        <v>83</v>
      </c>
      <c r="B5" s="287">
        <v>12</v>
      </c>
      <c r="C5" s="294">
        <v>5</v>
      </c>
      <c r="D5" s="294">
        <f t="shared" si="0"/>
        <v>41.666666666666664</v>
      </c>
      <c r="E5" s="294">
        <v>4</v>
      </c>
      <c r="F5" s="294">
        <f t="shared" si="1"/>
        <v>37.5</v>
      </c>
      <c r="G5" s="294">
        <v>2</v>
      </c>
      <c r="H5" s="294">
        <f t="shared" si="2"/>
        <v>30.555555555555554</v>
      </c>
      <c r="I5" s="294">
        <v>3</v>
      </c>
      <c r="J5" s="294">
        <f t="shared" si="3"/>
        <v>29.166666666666668</v>
      </c>
      <c r="K5" s="294">
        <v>3</v>
      </c>
      <c r="L5" s="294">
        <f t="shared" si="4"/>
        <v>28.333333333333332</v>
      </c>
      <c r="M5" s="294"/>
      <c r="N5" s="294">
        <f t="shared" si="5"/>
        <v>23.611111111111114</v>
      </c>
      <c r="O5" s="294"/>
      <c r="P5" s="290">
        <f t="shared" si="6"/>
        <v>31.805555555555557</v>
      </c>
    </row>
    <row r="6" spans="1:16" x14ac:dyDescent="0.25">
      <c r="A6" s="287" t="s">
        <v>45</v>
      </c>
      <c r="B6" s="287">
        <v>12</v>
      </c>
      <c r="C6" s="294">
        <v>4</v>
      </c>
      <c r="D6" s="294">
        <f t="shared" si="0"/>
        <v>33.333333333333336</v>
      </c>
      <c r="E6" s="294">
        <v>2</v>
      </c>
      <c r="F6" s="294">
        <f t="shared" si="1"/>
        <v>25</v>
      </c>
      <c r="G6" s="294">
        <v>2</v>
      </c>
      <c r="H6" s="294">
        <f t="shared" si="2"/>
        <v>22.222222222222218</v>
      </c>
      <c r="I6" s="294">
        <v>1</v>
      </c>
      <c r="J6" s="294">
        <f t="shared" si="3"/>
        <v>18.75</v>
      </c>
      <c r="K6" s="294">
        <v>2</v>
      </c>
      <c r="L6" s="294">
        <f t="shared" si="4"/>
        <v>18.333333333333336</v>
      </c>
      <c r="M6" s="294"/>
      <c r="N6" s="294">
        <f t="shared" si="5"/>
        <v>15.277777777777777</v>
      </c>
      <c r="O6" s="295"/>
      <c r="P6" s="290">
        <f t="shared" si="6"/>
        <v>22.152777777777775</v>
      </c>
    </row>
    <row r="7" spans="1:16" x14ac:dyDescent="0.25">
      <c r="A7" s="287" t="s">
        <v>30</v>
      </c>
      <c r="B7" s="287">
        <v>13</v>
      </c>
      <c r="C7" s="294">
        <v>3</v>
      </c>
      <c r="D7" s="294">
        <f t="shared" si="0"/>
        <v>23.076923076923077</v>
      </c>
      <c r="E7" s="294">
        <v>4</v>
      </c>
      <c r="F7" s="294">
        <f t="shared" si="1"/>
        <v>26.923076923076923</v>
      </c>
      <c r="G7" s="294">
        <v>5</v>
      </c>
      <c r="H7" s="294">
        <f t="shared" si="2"/>
        <v>30.76923076923077</v>
      </c>
      <c r="I7" s="294">
        <v>4</v>
      </c>
      <c r="J7" s="294">
        <f t="shared" si="3"/>
        <v>30.76923076923077</v>
      </c>
      <c r="K7" s="294">
        <v>5</v>
      </c>
      <c r="L7" s="294">
        <f t="shared" si="4"/>
        <v>32.307692307692307</v>
      </c>
      <c r="M7" s="295"/>
      <c r="N7" s="294">
        <f t="shared" si="5"/>
        <v>26.923076923076923</v>
      </c>
      <c r="O7" s="294"/>
      <c r="P7" s="290">
        <f t="shared" si="6"/>
        <v>28.461538461538467</v>
      </c>
    </row>
    <row r="8" spans="1:16" x14ac:dyDescent="0.25">
      <c r="A8" s="287" t="s">
        <v>44</v>
      </c>
      <c r="B8" s="287">
        <v>21</v>
      </c>
      <c r="C8" s="294">
        <v>6</v>
      </c>
      <c r="D8" s="294">
        <f t="shared" si="0"/>
        <v>28.571428571428573</v>
      </c>
      <c r="E8" s="294">
        <v>7</v>
      </c>
      <c r="F8" s="294">
        <f t="shared" si="1"/>
        <v>30.952380952380953</v>
      </c>
      <c r="G8" s="294">
        <v>6</v>
      </c>
      <c r="H8" s="294">
        <f t="shared" si="2"/>
        <v>30.158730158730155</v>
      </c>
      <c r="I8" s="294">
        <v>7</v>
      </c>
      <c r="J8" s="294">
        <f t="shared" si="3"/>
        <v>30.952380952380953</v>
      </c>
      <c r="K8" s="292">
        <v>10</v>
      </c>
      <c r="L8" s="294">
        <f t="shared" si="4"/>
        <v>34.285714285714285</v>
      </c>
      <c r="M8" s="294"/>
      <c r="N8" s="294">
        <f t="shared" si="5"/>
        <v>28.571428571428573</v>
      </c>
      <c r="O8" s="294"/>
      <c r="P8" s="290">
        <f t="shared" si="6"/>
        <v>30.582010582010582</v>
      </c>
    </row>
    <row r="9" spans="1:16" x14ac:dyDescent="0.25">
      <c r="A9" s="287" t="s">
        <v>369</v>
      </c>
      <c r="B9" s="291"/>
      <c r="C9" s="294">
        <v>3</v>
      </c>
      <c r="D9" s="295"/>
      <c r="E9" s="294">
        <v>2</v>
      </c>
      <c r="F9" s="295"/>
      <c r="G9" s="294">
        <v>8</v>
      </c>
      <c r="H9" s="295"/>
      <c r="I9" s="294">
        <v>0</v>
      </c>
      <c r="J9" s="295"/>
      <c r="K9" s="294">
        <v>6</v>
      </c>
      <c r="L9" s="295"/>
      <c r="M9" s="294"/>
      <c r="N9" s="295"/>
      <c r="O9" s="294"/>
      <c r="P9" s="274"/>
    </row>
    <row r="10" spans="1:16" x14ac:dyDescent="0.25">
      <c r="A10" s="287" t="s">
        <v>370</v>
      </c>
      <c r="B10" s="291"/>
      <c r="C10" s="294">
        <v>3</v>
      </c>
      <c r="D10" s="295"/>
      <c r="E10" s="294">
        <v>3</v>
      </c>
      <c r="F10" s="295"/>
      <c r="G10" s="294">
        <v>6</v>
      </c>
      <c r="H10" s="295"/>
      <c r="I10" s="294">
        <v>0</v>
      </c>
      <c r="J10" s="295"/>
      <c r="K10" s="294">
        <v>3</v>
      </c>
      <c r="L10" s="295"/>
      <c r="M10" s="294"/>
      <c r="N10" s="295"/>
      <c r="O10" s="294"/>
      <c r="P10" s="274"/>
    </row>
    <row r="11" spans="1:16" x14ac:dyDescent="0.25">
      <c r="A11" s="287" t="s">
        <v>363</v>
      </c>
      <c r="B11" s="287">
        <f>SUM(B2:B10)</f>
        <v>107</v>
      </c>
      <c r="C11" s="294">
        <f>SUM(C2:C10)</f>
        <v>54</v>
      </c>
      <c r="D11" s="295"/>
      <c r="E11" s="294">
        <f>SUM(E2:E10)</f>
        <v>36</v>
      </c>
      <c r="F11" s="295"/>
      <c r="G11" s="294">
        <f>SUM(G2:G10)</f>
        <v>54</v>
      </c>
      <c r="H11" s="295"/>
      <c r="I11" s="294">
        <f>SUM(I2:I10)</f>
        <v>32</v>
      </c>
      <c r="J11" s="295"/>
      <c r="K11" s="294">
        <f>SUM(K2:K10)</f>
        <v>44</v>
      </c>
      <c r="L11" s="295"/>
      <c r="M11" s="294">
        <f>SUM(M2:M10)</f>
        <v>0</v>
      </c>
      <c r="N11" s="295"/>
      <c r="O11" s="294">
        <f>SUM(O2:O10)</f>
        <v>0</v>
      </c>
      <c r="P11" s="274">
        <f>(((C12+E12+G12+I12+K12+M12+O12)/6)*100)/B11</f>
        <v>28.971962616822431</v>
      </c>
    </row>
    <row r="12" spans="1:16" x14ac:dyDescent="0.25">
      <c r="A12" s="274"/>
      <c r="B12" s="274"/>
      <c r="C12" s="142">
        <f>C11-C10-C9</f>
        <v>48</v>
      </c>
      <c r="D12" s="142"/>
      <c r="E12" s="142">
        <f t="shared" ref="E12:O12" si="7">E11-E10-E9</f>
        <v>31</v>
      </c>
      <c r="F12" s="142"/>
      <c r="G12" s="142">
        <f t="shared" si="7"/>
        <v>40</v>
      </c>
      <c r="H12" s="142"/>
      <c r="I12" s="142">
        <f t="shared" si="7"/>
        <v>32</v>
      </c>
      <c r="J12" s="142"/>
      <c r="K12" s="142">
        <f t="shared" si="7"/>
        <v>35</v>
      </c>
      <c r="L12" s="142"/>
      <c r="M12" s="142">
        <f t="shared" si="7"/>
        <v>0</v>
      </c>
      <c r="N12" s="142"/>
      <c r="O12" s="142">
        <f t="shared" si="7"/>
        <v>0</v>
      </c>
      <c r="P12" s="274"/>
    </row>
    <row r="13" spans="1:16" ht="30" x14ac:dyDescent="0.25">
      <c r="A13" s="288" t="s">
        <v>371</v>
      </c>
      <c r="B13" s="287"/>
      <c r="C13" s="294">
        <v>7</v>
      </c>
      <c r="D13" s="295"/>
      <c r="E13" s="294">
        <v>5</v>
      </c>
      <c r="F13" s="295"/>
      <c r="G13" s="294">
        <v>5</v>
      </c>
      <c r="H13" s="295"/>
      <c r="I13" s="294"/>
      <c r="J13" s="295"/>
      <c r="K13" s="294">
        <v>3</v>
      </c>
      <c r="L13" s="295"/>
      <c r="M13" s="294"/>
      <c r="N13" s="295"/>
      <c r="O13" s="294"/>
      <c r="P13" s="27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ySplit="4575" topLeftCell="A50"/>
      <selection activeCell="G4" sqref="G4"/>
      <selection pane="bottomLeft" activeCell="H52" sqref="H52"/>
    </sheetView>
  </sheetViews>
  <sheetFormatPr baseColWidth="10" defaultRowHeight="12.75" x14ac:dyDescent="0.25"/>
  <cols>
    <col min="1" max="1" width="5.7109375" style="38" customWidth="1"/>
    <col min="2" max="3" width="17.7109375" style="38" customWidth="1"/>
    <col min="4" max="9" width="4.7109375" style="38" customWidth="1"/>
    <col min="10" max="10" width="5.5703125" style="38" bestFit="1" customWidth="1"/>
    <col min="11" max="12" width="4.7109375" style="38" customWidth="1"/>
    <col min="13" max="13" width="5.5703125" style="38" bestFit="1" customWidth="1"/>
    <col min="14" max="15" width="4.7109375" style="38" customWidth="1"/>
    <col min="16" max="16" width="6.7109375" style="38" customWidth="1"/>
    <col min="17" max="18" width="11.42578125" style="38"/>
    <col min="19" max="19" width="22.42578125" style="38" bestFit="1" customWidth="1"/>
    <col min="20" max="237" width="11.42578125" style="38"/>
    <col min="238" max="238" width="5.7109375" style="38" customWidth="1"/>
    <col min="239" max="240" width="17.7109375" style="38" customWidth="1"/>
    <col min="241" max="253" width="6.7109375" style="38" customWidth="1"/>
    <col min="254" max="493" width="11.42578125" style="38"/>
    <col min="494" max="494" width="5.7109375" style="38" customWidth="1"/>
    <col min="495" max="496" width="17.7109375" style="38" customWidth="1"/>
    <col min="497" max="509" width="6.7109375" style="38" customWidth="1"/>
    <col min="510" max="749" width="11.42578125" style="38"/>
    <col min="750" max="750" width="5.7109375" style="38" customWidth="1"/>
    <col min="751" max="752" width="17.7109375" style="38" customWidth="1"/>
    <col min="753" max="765" width="6.7109375" style="38" customWidth="1"/>
    <col min="766" max="1005" width="11.42578125" style="38"/>
    <col min="1006" max="1006" width="5.7109375" style="38" customWidth="1"/>
    <col min="1007" max="1008" width="17.7109375" style="38" customWidth="1"/>
    <col min="1009" max="1021" width="6.7109375" style="38" customWidth="1"/>
    <col min="1022" max="1261" width="11.42578125" style="38"/>
    <col min="1262" max="1262" width="5.7109375" style="38" customWidth="1"/>
    <col min="1263" max="1264" width="17.7109375" style="38" customWidth="1"/>
    <col min="1265" max="1277" width="6.7109375" style="38" customWidth="1"/>
    <col min="1278" max="1517" width="11.42578125" style="38"/>
    <col min="1518" max="1518" width="5.7109375" style="38" customWidth="1"/>
    <col min="1519" max="1520" width="17.7109375" style="38" customWidth="1"/>
    <col min="1521" max="1533" width="6.7109375" style="38" customWidth="1"/>
    <col min="1534" max="1773" width="11.42578125" style="38"/>
    <col min="1774" max="1774" width="5.7109375" style="38" customWidth="1"/>
    <col min="1775" max="1776" width="17.7109375" style="38" customWidth="1"/>
    <col min="1777" max="1789" width="6.7109375" style="38" customWidth="1"/>
    <col min="1790" max="2029" width="11.42578125" style="38"/>
    <col min="2030" max="2030" width="5.7109375" style="38" customWidth="1"/>
    <col min="2031" max="2032" width="17.7109375" style="38" customWidth="1"/>
    <col min="2033" max="2045" width="6.7109375" style="38" customWidth="1"/>
    <col min="2046" max="2285" width="11.42578125" style="38"/>
    <col min="2286" max="2286" width="5.7109375" style="38" customWidth="1"/>
    <col min="2287" max="2288" width="17.7109375" style="38" customWidth="1"/>
    <col min="2289" max="2301" width="6.7109375" style="38" customWidth="1"/>
    <col min="2302" max="2541" width="11.42578125" style="38"/>
    <col min="2542" max="2542" width="5.7109375" style="38" customWidth="1"/>
    <col min="2543" max="2544" width="17.7109375" style="38" customWidth="1"/>
    <col min="2545" max="2557" width="6.7109375" style="38" customWidth="1"/>
    <col min="2558" max="2797" width="11.42578125" style="38"/>
    <col min="2798" max="2798" width="5.7109375" style="38" customWidth="1"/>
    <col min="2799" max="2800" width="17.7109375" style="38" customWidth="1"/>
    <col min="2801" max="2813" width="6.7109375" style="38" customWidth="1"/>
    <col min="2814" max="3053" width="11.42578125" style="38"/>
    <col min="3054" max="3054" width="5.7109375" style="38" customWidth="1"/>
    <col min="3055" max="3056" width="17.7109375" style="38" customWidth="1"/>
    <col min="3057" max="3069" width="6.7109375" style="38" customWidth="1"/>
    <col min="3070" max="3309" width="11.42578125" style="38"/>
    <col min="3310" max="3310" width="5.7109375" style="38" customWidth="1"/>
    <col min="3311" max="3312" width="17.7109375" style="38" customWidth="1"/>
    <col min="3313" max="3325" width="6.7109375" style="38" customWidth="1"/>
    <col min="3326" max="3565" width="11.42578125" style="38"/>
    <col min="3566" max="3566" width="5.7109375" style="38" customWidth="1"/>
    <col min="3567" max="3568" width="17.7109375" style="38" customWidth="1"/>
    <col min="3569" max="3581" width="6.7109375" style="38" customWidth="1"/>
    <col min="3582" max="3821" width="11.42578125" style="38"/>
    <col min="3822" max="3822" width="5.7109375" style="38" customWidth="1"/>
    <col min="3823" max="3824" width="17.7109375" style="38" customWidth="1"/>
    <col min="3825" max="3837" width="6.7109375" style="38" customWidth="1"/>
    <col min="3838" max="4077" width="11.42578125" style="38"/>
    <col min="4078" max="4078" width="5.7109375" style="38" customWidth="1"/>
    <col min="4079" max="4080" width="17.7109375" style="38" customWidth="1"/>
    <col min="4081" max="4093" width="6.7109375" style="38" customWidth="1"/>
    <col min="4094" max="4333" width="11.42578125" style="38"/>
    <col min="4334" max="4334" width="5.7109375" style="38" customWidth="1"/>
    <col min="4335" max="4336" width="17.7109375" style="38" customWidth="1"/>
    <col min="4337" max="4349" width="6.7109375" style="38" customWidth="1"/>
    <col min="4350" max="4589" width="11.42578125" style="38"/>
    <col min="4590" max="4590" width="5.7109375" style="38" customWidth="1"/>
    <col min="4591" max="4592" width="17.7109375" style="38" customWidth="1"/>
    <col min="4593" max="4605" width="6.7109375" style="38" customWidth="1"/>
    <col min="4606" max="4845" width="11.42578125" style="38"/>
    <col min="4846" max="4846" width="5.7109375" style="38" customWidth="1"/>
    <col min="4847" max="4848" width="17.7109375" style="38" customWidth="1"/>
    <col min="4849" max="4861" width="6.7109375" style="38" customWidth="1"/>
    <col min="4862" max="5101" width="11.42578125" style="38"/>
    <col min="5102" max="5102" width="5.7109375" style="38" customWidth="1"/>
    <col min="5103" max="5104" width="17.7109375" style="38" customWidth="1"/>
    <col min="5105" max="5117" width="6.7109375" style="38" customWidth="1"/>
    <col min="5118" max="5357" width="11.42578125" style="38"/>
    <col min="5358" max="5358" width="5.7109375" style="38" customWidth="1"/>
    <col min="5359" max="5360" width="17.7109375" style="38" customWidth="1"/>
    <col min="5361" max="5373" width="6.7109375" style="38" customWidth="1"/>
    <col min="5374" max="5613" width="11.42578125" style="38"/>
    <col min="5614" max="5614" width="5.7109375" style="38" customWidth="1"/>
    <col min="5615" max="5616" width="17.7109375" style="38" customWidth="1"/>
    <col min="5617" max="5629" width="6.7109375" style="38" customWidth="1"/>
    <col min="5630" max="5869" width="11.42578125" style="38"/>
    <col min="5870" max="5870" width="5.7109375" style="38" customWidth="1"/>
    <col min="5871" max="5872" width="17.7109375" style="38" customWidth="1"/>
    <col min="5873" max="5885" width="6.7109375" style="38" customWidth="1"/>
    <col min="5886" max="6125" width="11.42578125" style="38"/>
    <col min="6126" max="6126" width="5.7109375" style="38" customWidth="1"/>
    <col min="6127" max="6128" width="17.7109375" style="38" customWidth="1"/>
    <col min="6129" max="6141" width="6.7109375" style="38" customWidth="1"/>
    <col min="6142" max="6381" width="11.42578125" style="38"/>
    <col min="6382" max="6382" width="5.7109375" style="38" customWidth="1"/>
    <col min="6383" max="6384" width="17.7109375" style="38" customWidth="1"/>
    <col min="6385" max="6397" width="6.7109375" style="38" customWidth="1"/>
    <col min="6398" max="6637" width="11.42578125" style="38"/>
    <col min="6638" max="6638" width="5.7109375" style="38" customWidth="1"/>
    <col min="6639" max="6640" width="17.7109375" style="38" customWidth="1"/>
    <col min="6641" max="6653" width="6.7109375" style="38" customWidth="1"/>
    <col min="6654" max="6893" width="11.42578125" style="38"/>
    <col min="6894" max="6894" width="5.7109375" style="38" customWidth="1"/>
    <col min="6895" max="6896" width="17.7109375" style="38" customWidth="1"/>
    <col min="6897" max="6909" width="6.7109375" style="38" customWidth="1"/>
    <col min="6910" max="7149" width="11.42578125" style="38"/>
    <col min="7150" max="7150" width="5.7109375" style="38" customWidth="1"/>
    <col min="7151" max="7152" width="17.7109375" style="38" customWidth="1"/>
    <col min="7153" max="7165" width="6.7109375" style="38" customWidth="1"/>
    <col min="7166" max="7405" width="11.42578125" style="38"/>
    <col min="7406" max="7406" width="5.7109375" style="38" customWidth="1"/>
    <col min="7407" max="7408" width="17.7109375" style="38" customWidth="1"/>
    <col min="7409" max="7421" width="6.7109375" style="38" customWidth="1"/>
    <col min="7422" max="7661" width="11.42578125" style="38"/>
    <col min="7662" max="7662" width="5.7109375" style="38" customWidth="1"/>
    <col min="7663" max="7664" width="17.7109375" style="38" customWidth="1"/>
    <col min="7665" max="7677" width="6.7109375" style="38" customWidth="1"/>
    <col min="7678" max="7917" width="11.42578125" style="38"/>
    <col min="7918" max="7918" width="5.7109375" style="38" customWidth="1"/>
    <col min="7919" max="7920" width="17.7109375" style="38" customWidth="1"/>
    <col min="7921" max="7933" width="6.7109375" style="38" customWidth="1"/>
    <col min="7934" max="8173" width="11.42578125" style="38"/>
    <col min="8174" max="8174" width="5.7109375" style="38" customWidth="1"/>
    <col min="8175" max="8176" width="17.7109375" style="38" customWidth="1"/>
    <col min="8177" max="8189" width="6.7109375" style="38" customWidth="1"/>
    <col min="8190" max="8429" width="11.42578125" style="38"/>
    <col min="8430" max="8430" width="5.7109375" style="38" customWidth="1"/>
    <col min="8431" max="8432" width="17.7109375" style="38" customWidth="1"/>
    <col min="8433" max="8445" width="6.7109375" style="38" customWidth="1"/>
    <col min="8446" max="8685" width="11.42578125" style="38"/>
    <col min="8686" max="8686" width="5.7109375" style="38" customWidth="1"/>
    <col min="8687" max="8688" width="17.7109375" style="38" customWidth="1"/>
    <col min="8689" max="8701" width="6.7109375" style="38" customWidth="1"/>
    <col min="8702" max="8941" width="11.42578125" style="38"/>
    <col min="8942" max="8942" width="5.7109375" style="38" customWidth="1"/>
    <col min="8943" max="8944" width="17.7109375" style="38" customWidth="1"/>
    <col min="8945" max="8957" width="6.7109375" style="38" customWidth="1"/>
    <col min="8958" max="9197" width="11.42578125" style="38"/>
    <col min="9198" max="9198" width="5.7109375" style="38" customWidth="1"/>
    <col min="9199" max="9200" width="17.7109375" style="38" customWidth="1"/>
    <col min="9201" max="9213" width="6.7109375" style="38" customWidth="1"/>
    <col min="9214" max="9453" width="11.42578125" style="38"/>
    <col min="9454" max="9454" width="5.7109375" style="38" customWidth="1"/>
    <col min="9455" max="9456" width="17.7109375" style="38" customWidth="1"/>
    <col min="9457" max="9469" width="6.7109375" style="38" customWidth="1"/>
    <col min="9470" max="9709" width="11.42578125" style="38"/>
    <col min="9710" max="9710" width="5.7109375" style="38" customWidth="1"/>
    <col min="9711" max="9712" width="17.7109375" style="38" customWidth="1"/>
    <col min="9713" max="9725" width="6.7109375" style="38" customWidth="1"/>
    <col min="9726" max="9965" width="11.42578125" style="38"/>
    <col min="9966" max="9966" width="5.7109375" style="38" customWidth="1"/>
    <col min="9967" max="9968" width="17.7109375" style="38" customWidth="1"/>
    <col min="9969" max="9981" width="6.7109375" style="38" customWidth="1"/>
    <col min="9982" max="10221" width="11.42578125" style="38"/>
    <col min="10222" max="10222" width="5.7109375" style="38" customWidth="1"/>
    <col min="10223" max="10224" width="17.7109375" style="38" customWidth="1"/>
    <col min="10225" max="10237" width="6.7109375" style="38" customWidth="1"/>
    <col min="10238" max="10477" width="11.42578125" style="38"/>
    <col min="10478" max="10478" width="5.7109375" style="38" customWidth="1"/>
    <col min="10479" max="10480" width="17.7109375" style="38" customWidth="1"/>
    <col min="10481" max="10493" width="6.7109375" style="38" customWidth="1"/>
    <col min="10494" max="10733" width="11.42578125" style="38"/>
    <col min="10734" max="10734" width="5.7109375" style="38" customWidth="1"/>
    <col min="10735" max="10736" width="17.7109375" style="38" customWidth="1"/>
    <col min="10737" max="10749" width="6.7109375" style="38" customWidth="1"/>
    <col min="10750" max="10989" width="11.42578125" style="38"/>
    <col min="10990" max="10990" width="5.7109375" style="38" customWidth="1"/>
    <col min="10991" max="10992" width="17.7109375" style="38" customWidth="1"/>
    <col min="10993" max="11005" width="6.7109375" style="38" customWidth="1"/>
    <col min="11006" max="11245" width="11.42578125" style="38"/>
    <col min="11246" max="11246" width="5.7109375" style="38" customWidth="1"/>
    <col min="11247" max="11248" width="17.7109375" style="38" customWidth="1"/>
    <col min="11249" max="11261" width="6.7109375" style="38" customWidth="1"/>
    <col min="11262" max="11501" width="11.42578125" style="38"/>
    <col min="11502" max="11502" width="5.7109375" style="38" customWidth="1"/>
    <col min="11503" max="11504" width="17.7109375" style="38" customWidth="1"/>
    <col min="11505" max="11517" width="6.7109375" style="38" customWidth="1"/>
    <col min="11518" max="11757" width="11.42578125" style="38"/>
    <col min="11758" max="11758" width="5.7109375" style="38" customWidth="1"/>
    <col min="11759" max="11760" width="17.7109375" style="38" customWidth="1"/>
    <col min="11761" max="11773" width="6.7109375" style="38" customWidth="1"/>
    <col min="11774" max="12013" width="11.42578125" style="38"/>
    <col min="12014" max="12014" width="5.7109375" style="38" customWidth="1"/>
    <col min="12015" max="12016" width="17.7109375" style="38" customWidth="1"/>
    <col min="12017" max="12029" width="6.7109375" style="38" customWidth="1"/>
    <col min="12030" max="12269" width="11.42578125" style="38"/>
    <col min="12270" max="12270" width="5.7109375" style="38" customWidth="1"/>
    <col min="12271" max="12272" width="17.7109375" style="38" customWidth="1"/>
    <col min="12273" max="12285" width="6.7109375" style="38" customWidth="1"/>
    <col min="12286" max="12525" width="11.42578125" style="38"/>
    <col min="12526" max="12526" width="5.7109375" style="38" customWidth="1"/>
    <col min="12527" max="12528" width="17.7109375" style="38" customWidth="1"/>
    <col min="12529" max="12541" width="6.7109375" style="38" customWidth="1"/>
    <col min="12542" max="12781" width="11.42578125" style="38"/>
    <col min="12782" max="12782" width="5.7109375" style="38" customWidth="1"/>
    <col min="12783" max="12784" width="17.7109375" style="38" customWidth="1"/>
    <col min="12785" max="12797" width="6.7109375" style="38" customWidth="1"/>
    <col min="12798" max="13037" width="11.42578125" style="38"/>
    <col min="13038" max="13038" width="5.7109375" style="38" customWidth="1"/>
    <col min="13039" max="13040" width="17.7109375" style="38" customWidth="1"/>
    <col min="13041" max="13053" width="6.7109375" style="38" customWidth="1"/>
    <col min="13054" max="13293" width="11.42578125" style="38"/>
    <col min="13294" max="13294" width="5.7109375" style="38" customWidth="1"/>
    <col min="13295" max="13296" width="17.7109375" style="38" customWidth="1"/>
    <col min="13297" max="13309" width="6.7109375" style="38" customWidth="1"/>
    <col min="13310" max="13549" width="11.42578125" style="38"/>
    <col min="13550" max="13550" width="5.7109375" style="38" customWidth="1"/>
    <col min="13551" max="13552" width="17.7109375" style="38" customWidth="1"/>
    <col min="13553" max="13565" width="6.7109375" style="38" customWidth="1"/>
    <col min="13566" max="13805" width="11.42578125" style="38"/>
    <col min="13806" max="13806" width="5.7109375" style="38" customWidth="1"/>
    <col min="13807" max="13808" width="17.7109375" style="38" customWidth="1"/>
    <col min="13809" max="13821" width="6.7109375" style="38" customWidth="1"/>
    <col min="13822" max="14061" width="11.42578125" style="38"/>
    <col min="14062" max="14062" width="5.7109375" style="38" customWidth="1"/>
    <col min="14063" max="14064" width="17.7109375" style="38" customWidth="1"/>
    <col min="14065" max="14077" width="6.7109375" style="38" customWidth="1"/>
    <col min="14078" max="14317" width="11.42578125" style="38"/>
    <col min="14318" max="14318" width="5.7109375" style="38" customWidth="1"/>
    <col min="14319" max="14320" width="17.7109375" style="38" customWidth="1"/>
    <col min="14321" max="14333" width="6.7109375" style="38" customWidth="1"/>
    <col min="14334" max="14573" width="11.42578125" style="38"/>
    <col min="14574" max="14574" width="5.7109375" style="38" customWidth="1"/>
    <col min="14575" max="14576" width="17.7109375" style="38" customWidth="1"/>
    <col min="14577" max="14589" width="6.7109375" style="38" customWidth="1"/>
    <col min="14590" max="14829" width="11.42578125" style="38"/>
    <col min="14830" max="14830" width="5.7109375" style="38" customWidth="1"/>
    <col min="14831" max="14832" width="17.7109375" style="38" customWidth="1"/>
    <col min="14833" max="14845" width="6.7109375" style="38" customWidth="1"/>
    <col min="14846" max="15085" width="11.42578125" style="38"/>
    <col min="15086" max="15086" width="5.7109375" style="38" customWidth="1"/>
    <col min="15087" max="15088" width="17.7109375" style="38" customWidth="1"/>
    <col min="15089" max="15101" width="6.7109375" style="38" customWidth="1"/>
    <col min="15102" max="15341" width="11.42578125" style="38"/>
    <col min="15342" max="15342" width="5.7109375" style="38" customWidth="1"/>
    <col min="15343" max="15344" width="17.7109375" style="38" customWidth="1"/>
    <col min="15345" max="15357" width="6.7109375" style="38" customWidth="1"/>
    <col min="15358" max="15597" width="11.42578125" style="38"/>
    <col min="15598" max="15598" width="5.7109375" style="38" customWidth="1"/>
    <col min="15599" max="15600" width="17.7109375" style="38" customWidth="1"/>
    <col min="15601" max="15613" width="6.7109375" style="38" customWidth="1"/>
    <col min="15614" max="15853" width="11.42578125" style="38"/>
    <col min="15854" max="15854" width="5.7109375" style="38" customWidth="1"/>
    <col min="15855" max="15856" width="17.7109375" style="38" customWidth="1"/>
    <col min="15857" max="15869" width="6.7109375" style="38" customWidth="1"/>
    <col min="15870" max="16109" width="11.42578125" style="38"/>
    <col min="16110" max="16110" width="5.7109375" style="38" customWidth="1"/>
    <col min="16111" max="16112" width="17.7109375" style="38" customWidth="1"/>
    <col min="16113" max="16125" width="6.7109375" style="38" customWidth="1"/>
    <col min="16126" max="16384" width="11.42578125" style="38"/>
  </cols>
  <sheetData>
    <row r="1" spans="1:21" ht="32.25" thickBot="1" x14ac:dyDescent="0.3">
      <c r="A1" s="737"/>
      <c r="B1" s="737"/>
      <c r="C1" s="738"/>
      <c r="D1" s="739" t="s">
        <v>46</v>
      </c>
      <c r="E1" s="741" t="s">
        <v>47</v>
      </c>
      <c r="F1" s="741" t="s">
        <v>48</v>
      </c>
      <c r="G1" s="743" t="s">
        <v>49</v>
      </c>
      <c r="H1" s="713" t="s">
        <v>50</v>
      </c>
      <c r="I1" s="714"/>
      <c r="J1" s="715"/>
      <c r="K1" s="713" t="s">
        <v>51</v>
      </c>
      <c r="L1" s="714"/>
      <c r="M1" s="715"/>
      <c r="N1" s="716" t="s">
        <v>52</v>
      </c>
      <c r="O1" s="718" t="s">
        <v>53</v>
      </c>
      <c r="P1" s="37"/>
    </row>
    <row r="2" spans="1:21" ht="32.25" thickBot="1" x14ac:dyDescent="0.3">
      <c r="A2" s="39"/>
      <c r="B2" s="40" t="s">
        <v>54</v>
      </c>
      <c r="C2" s="41" t="s">
        <v>55</v>
      </c>
      <c r="D2" s="740" t="s">
        <v>12</v>
      </c>
      <c r="E2" s="742" t="s">
        <v>14</v>
      </c>
      <c r="F2" s="742" t="s">
        <v>56</v>
      </c>
      <c r="G2" s="744" t="s">
        <v>15</v>
      </c>
      <c r="H2" s="42" t="s">
        <v>57</v>
      </c>
      <c r="I2" s="43" t="s">
        <v>58</v>
      </c>
      <c r="J2" s="44" t="s">
        <v>59</v>
      </c>
      <c r="K2" s="42" t="s">
        <v>57</v>
      </c>
      <c r="L2" s="43" t="s">
        <v>58</v>
      </c>
      <c r="M2" s="44" t="s">
        <v>59</v>
      </c>
      <c r="N2" s="717"/>
      <c r="O2" s="717" t="s">
        <v>60</v>
      </c>
      <c r="P2" s="37"/>
      <c r="R2" s="711" t="s">
        <v>535</v>
      </c>
      <c r="S2" s="712"/>
      <c r="T2" s="712"/>
      <c r="U2" s="712"/>
    </row>
    <row r="3" spans="1:21" ht="22.5" x14ac:dyDescent="0.25">
      <c r="A3" s="45">
        <v>1</v>
      </c>
      <c r="B3" s="134" t="s">
        <v>62</v>
      </c>
      <c r="C3" s="45">
        <f t="shared" ref="C3:C8" si="0">3*E3+2*F3+G3</f>
        <v>24</v>
      </c>
      <c r="D3" s="45">
        <f t="shared" ref="D3:D8" si="1">E3+F3+G3</f>
        <v>9</v>
      </c>
      <c r="E3" s="135">
        <v>7</v>
      </c>
      <c r="F3" s="135">
        <v>1</v>
      </c>
      <c r="G3" s="136">
        <v>1</v>
      </c>
      <c r="H3" s="47">
        <v>113</v>
      </c>
      <c r="I3" s="48">
        <v>67</v>
      </c>
      <c r="J3" s="137">
        <f t="shared" ref="J3:J8" si="2">H3-I3</f>
        <v>46</v>
      </c>
      <c r="K3" s="47">
        <v>253</v>
      </c>
      <c r="L3" s="48">
        <v>182</v>
      </c>
      <c r="M3" s="137">
        <f t="shared" ref="M3:M8" si="3">K3-L3</f>
        <v>71</v>
      </c>
      <c r="N3" s="45"/>
      <c r="O3" s="45"/>
      <c r="P3" s="37"/>
      <c r="R3" s="38">
        <v>1</v>
      </c>
      <c r="S3" s="38" t="s">
        <v>43</v>
      </c>
      <c r="T3" s="38">
        <v>6</v>
      </c>
      <c r="U3" s="588" t="s">
        <v>43</v>
      </c>
    </row>
    <row r="4" spans="1:21" ht="22.5" x14ac:dyDescent="0.25">
      <c r="A4" s="50">
        <v>2</v>
      </c>
      <c r="B4" s="138" t="s">
        <v>64</v>
      </c>
      <c r="C4" s="46">
        <f t="shared" si="0"/>
        <v>22</v>
      </c>
      <c r="D4" s="46">
        <f t="shared" si="1"/>
        <v>9</v>
      </c>
      <c r="E4" s="51">
        <v>6</v>
      </c>
      <c r="F4" s="51">
        <v>1</v>
      </c>
      <c r="G4" s="52">
        <v>2</v>
      </c>
      <c r="H4" s="53">
        <v>110</v>
      </c>
      <c r="I4" s="54">
        <v>70</v>
      </c>
      <c r="J4" s="49">
        <f t="shared" si="2"/>
        <v>40</v>
      </c>
      <c r="K4" s="53">
        <v>251</v>
      </c>
      <c r="L4" s="54">
        <v>173</v>
      </c>
      <c r="M4" s="49">
        <f t="shared" si="3"/>
        <v>78</v>
      </c>
      <c r="N4" s="50"/>
      <c r="O4" s="50"/>
      <c r="P4" s="37"/>
      <c r="R4" s="38">
        <v>2</v>
      </c>
      <c r="S4" s="38" t="s">
        <v>43</v>
      </c>
      <c r="T4" s="38">
        <v>7</v>
      </c>
      <c r="U4" s="38" t="s">
        <v>43</v>
      </c>
    </row>
    <row r="5" spans="1:21" ht="22.5" x14ac:dyDescent="0.25">
      <c r="A5" s="50">
        <v>3</v>
      </c>
      <c r="B5" s="138" t="s">
        <v>61</v>
      </c>
      <c r="C5" s="46">
        <f t="shared" si="0"/>
        <v>21</v>
      </c>
      <c r="D5" s="46">
        <f t="shared" si="1"/>
        <v>9</v>
      </c>
      <c r="E5" s="51">
        <v>5</v>
      </c>
      <c r="F5" s="51">
        <v>2</v>
      </c>
      <c r="G5" s="52">
        <v>2</v>
      </c>
      <c r="H5" s="53">
        <v>104</v>
      </c>
      <c r="I5" s="54">
        <v>76</v>
      </c>
      <c r="J5" s="49">
        <f t="shared" si="2"/>
        <v>28</v>
      </c>
      <c r="K5" s="53">
        <v>241</v>
      </c>
      <c r="L5" s="54">
        <v>186</v>
      </c>
      <c r="M5" s="49">
        <f t="shared" si="3"/>
        <v>55</v>
      </c>
      <c r="N5" s="50"/>
      <c r="O5" s="50"/>
      <c r="P5" s="37"/>
      <c r="R5" s="38">
        <v>3</v>
      </c>
      <c r="S5" s="38" t="s">
        <v>43</v>
      </c>
      <c r="T5" s="38">
        <v>8</v>
      </c>
      <c r="U5" s="38" t="s">
        <v>43</v>
      </c>
    </row>
    <row r="6" spans="1:21" ht="22.5" x14ac:dyDescent="0.25">
      <c r="A6" s="50">
        <v>4</v>
      </c>
      <c r="B6" s="138" t="s">
        <v>63</v>
      </c>
      <c r="C6" s="46">
        <f t="shared" si="0"/>
        <v>19</v>
      </c>
      <c r="D6" s="46">
        <f t="shared" si="1"/>
        <v>9</v>
      </c>
      <c r="E6" s="51">
        <v>5</v>
      </c>
      <c r="F6" s="51">
        <v>0</v>
      </c>
      <c r="G6" s="52">
        <v>4</v>
      </c>
      <c r="H6" s="53">
        <v>101</v>
      </c>
      <c r="I6" s="54">
        <v>79</v>
      </c>
      <c r="J6" s="49">
        <f t="shared" si="2"/>
        <v>22</v>
      </c>
      <c r="K6" s="53">
        <v>221</v>
      </c>
      <c r="L6" s="54">
        <v>193</v>
      </c>
      <c r="M6" s="49">
        <f t="shared" si="3"/>
        <v>28</v>
      </c>
      <c r="N6" s="50"/>
      <c r="O6" s="50"/>
      <c r="P6" s="37"/>
      <c r="R6" s="38">
        <v>4</v>
      </c>
      <c r="S6" s="38" t="s">
        <v>42</v>
      </c>
      <c r="T6" s="38">
        <v>9</v>
      </c>
      <c r="U6" s="38" t="s">
        <v>42</v>
      </c>
    </row>
    <row r="7" spans="1:21" ht="22.5" x14ac:dyDescent="0.25">
      <c r="A7" s="50">
        <v>5</v>
      </c>
      <c r="B7" s="138" t="s">
        <v>70</v>
      </c>
      <c r="C7" s="46">
        <f t="shared" si="0"/>
        <v>13</v>
      </c>
      <c r="D7" s="46">
        <f t="shared" si="1"/>
        <v>9</v>
      </c>
      <c r="E7" s="51">
        <v>2</v>
      </c>
      <c r="F7" s="51">
        <v>0</v>
      </c>
      <c r="G7" s="52">
        <v>7</v>
      </c>
      <c r="H7" s="53">
        <v>73</v>
      </c>
      <c r="I7" s="54">
        <v>107</v>
      </c>
      <c r="J7" s="49">
        <f t="shared" si="2"/>
        <v>-34</v>
      </c>
      <c r="K7" s="53">
        <v>188</v>
      </c>
      <c r="L7" s="54">
        <v>236</v>
      </c>
      <c r="M7" s="49">
        <f t="shared" si="3"/>
        <v>-48</v>
      </c>
      <c r="N7" s="50"/>
      <c r="O7" s="50"/>
      <c r="P7" s="37"/>
      <c r="R7" s="38">
        <v>5</v>
      </c>
      <c r="S7" s="38" t="s">
        <v>43</v>
      </c>
      <c r="T7" s="38">
        <v>10</v>
      </c>
    </row>
    <row r="8" spans="1:21" ht="23.25" thickBot="1" x14ac:dyDescent="0.3">
      <c r="A8" s="444">
        <v>6</v>
      </c>
      <c r="B8" s="445" t="s">
        <v>65</v>
      </c>
      <c r="C8" s="446">
        <f t="shared" si="0"/>
        <v>9</v>
      </c>
      <c r="D8" s="446">
        <f t="shared" si="1"/>
        <v>9</v>
      </c>
      <c r="E8" s="447">
        <v>0</v>
      </c>
      <c r="F8" s="447">
        <v>0</v>
      </c>
      <c r="G8" s="448">
        <v>9</v>
      </c>
      <c r="H8" s="449">
        <v>39</v>
      </c>
      <c r="I8" s="450">
        <v>141</v>
      </c>
      <c r="J8" s="451">
        <f t="shared" si="2"/>
        <v>-102</v>
      </c>
      <c r="K8" s="449">
        <v>117</v>
      </c>
      <c r="L8" s="450">
        <v>301</v>
      </c>
      <c r="M8" s="451">
        <f t="shared" si="3"/>
        <v>-184</v>
      </c>
      <c r="N8" s="444"/>
      <c r="O8" s="444"/>
      <c r="P8" s="37"/>
    </row>
    <row r="9" spans="1:21" ht="13.5" thickBot="1" x14ac:dyDescent="0.3">
      <c r="A9" s="39"/>
      <c r="B9" s="39"/>
      <c r="C9" s="39"/>
      <c r="D9" s="39"/>
      <c r="E9" s="39"/>
      <c r="F9" s="39"/>
      <c r="G9" s="39"/>
      <c r="H9" s="60">
        <f>SUM(H3:H8)</f>
        <v>540</v>
      </c>
      <c r="I9" s="60">
        <f t="shared" ref="I9" si="4">SUM(I3:I8)</f>
        <v>540</v>
      </c>
      <c r="J9" s="39">
        <f>SUM(J3:J8)</f>
        <v>0</v>
      </c>
      <c r="K9" s="60"/>
      <c r="L9" s="60"/>
      <c r="M9" s="39">
        <f>SUM(M3:M8)</f>
        <v>0</v>
      </c>
      <c r="N9" s="39"/>
      <c r="O9" s="39"/>
      <c r="P9" s="37"/>
    </row>
    <row r="10" spans="1:21" ht="20.25" thickBot="1" x14ac:dyDescent="0.3">
      <c r="A10" s="719" t="s">
        <v>27</v>
      </c>
      <c r="B10" s="722" t="s">
        <v>81</v>
      </c>
      <c r="C10" s="723"/>
      <c r="D10" s="723"/>
      <c r="E10" s="723"/>
      <c r="F10" s="723"/>
      <c r="G10" s="724"/>
      <c r="H10" s="39"/>
      <c r="I10" s="39"/>
      <c r="J10" s="39"/>
      <c r="K10" s="39"/>
      <c r="L10" s="39"/>
      <c r="M10" s="39"/>
      <c r="N10" s="39"/>
      <c r="O10" s="39"/>
      <c r="P10" s="37"/>
      <c r="R10" s="38">
        <f>'%D1'!A4</f>
        <v>1</v>
      </c>
      <c r="S10" s="613" t="str">
        <f>'%D1'!B4</f>
        <v>Cash Iain</v>
      </c>
      <c r="T10" s="38">
        <f>'%D1'!E4</f>
        <v>87.5</v>
      </c>
      <c r="U10" s="38">
        <f>'%D1'!F4</f>
        <v>68.75</v>
      </c>
    </row>
    <row r="11" spans="1:21" ht="19.5" x14ac:dyDescent="0.25">
      <c r="A11" s="720"/>
      <c r="B11" s="61" t="s">
        <v>83</v>
      </c>
      <c r="C11" s="62" t="s">
        <v>66</v>
      </c>
      <c r="D11" s="63">
        <v>6</v>
      </c>
      <c r="E11" s="64">
        <v>14</v>
      </c>
      <c r="F11" s="65">
        <v>18</v>
      </c>
      <c r="G11" s="66">
        <v>30</v>
      </c>
      <c r="H11" s="39"/>
      <c r="I11" s="39"/>
      <c r="J11" s="39"/>
      <c r="K11" s="39"/>
      <c r="L11" s="39"/>
      <c r="M11" s="39"/>
      <c r="N11" s="39"/>
      <c r="O11" s="39"/>
      <c r="P11" s="37"/>
      <c r="R11" s="613">
        <f>'%D1'!A5</f>
        <v>2</v>
      </c>
      <c r="S11" s="613" t="str">
        <f>'%D1'!B5</f>
        <v>Guillou Patrice</v>
      </c>
      <c r="T11" s="613">
        <f>'%D1'!E5</f>
        <v>80.645161290322577</v>
      </c>
      <c r="U11" s="613">
        <f>'%D1'!F5</f>
        <v>60</v>
      </c>
    </row>
    <row r="12" spans="1:21" ht="20.25" customHeight="1" x14ac:dyDescent="0.25">
      <c r="A12" s="720"/>
      <c r="B12" s="67" t="s">
        <v>30</v>
      </c>
      <c r="C12" s="68" t="s">
        <v>42</v>
      </c>
      <c r="D12" s="69">
        <v>8</v>
      </c>
      <c r="E12" s="70">
        <v>12</v>
      </c>
      <c r="F12" s="71">
        <v>20</v>
      </c>
      <c r="G12" s="72">
        <v>29</v>
      </c>
      <c r="H12" s="39"/>
      <c r="I12" s="725" t="s">
        <v>104</v>
      </c>
      <c r="J12" s="726"/>
      <c r="K12" s="726"/>
      <c r="L12" s="726"/>
      <c r="M12" s="726"/>
      <c r="N12" s="727"/>
      <c r="O12" s="39"/>
      <c r="P12" s="37"/>
      <c r="R12" s="613">
        <f>'%D1'!A6</f>
        <v>3</v>
      </c>
      <c r="S12" s="613" t="str">
        <f>'%D1'!B6</f>
        <v>Chardron Christophe</v>
      </c>
      <c r="T12" s="613">
        <f>'%D1'!E6</f>
        <v>77.777777777777771</v>
      </c>
      <c r="U12" s="613">
        <f>'%D1'!F6</f>
        <v>55.555555555555557</v>
      </c>
    </row>
    <row r="13" spans="1:21" ht="20.25" customHeight="1" thickBot="1" x14ac:dyDescent="0.3">
      <c r="A13" s="721"/>
      <c r="B13" s="73" t="s">
        <v>45</v>
      </c>
      <c r="C13" s="74" t="s">
        <v>43</v>
      </c>
      <c r="D13" s="75">
        <v>6</v>
      </c>
      <c r="E13" s="76">
        <v>14</v>
      </c>
      <c r="F13" s="77">
        <v>17</v>
      </c>
      <c r="G13" s="78">
        <v>32</v>
      </c>
      <c r="H13" s="39"/>
      <c r="I13" s="728"/>
      <c r="J13" s="729"/>
      <c r="K13" s="729"/>
      <c r="L13" s="729"/>
      <c r="M13" s="729"/>
      <c r="N13" s="730"/>
      <c r="O13" s="39"/>
      <c r="P13" s="37"/>
      <c r="R13" s="613">
        <f>'%D1'!A7</f>
        <v>4</v>
      </c>
      <c r="S13" s="613" t="str">
        <f>'%D1'!B7</f>
        <v>Jan Dominique</v>
      </c>
      <c r="T13" s="613">
        <f>'%D1'!E7</f>
        <v>66.666666666666671</v>
      </c>
      <c r="U13" s="613">
        <f>'%D1'!F7</f>
        <v>66.666666666666671</v>
      </c>
    </row>
    <row r="14" spans="1:21" ht="21" customHeight="1" thickBot="1" x14ac:dyDescent="0.3">
      <c r="A14" s="79"/>
      <c r="B14" s="80"/>
      <c r="C14" s="81"/>
      <c r="D14" s="80"/>
      <c r="E14" s="80"/>
      <c r="F14" s="80"/>
      <c r="G14" s="80"/>
      <c r="H14" s="39"/>
      <c r="I14" s="728"/>
      <c r="J14" s="729"/>
      <c r="K14" s="729"/>
      <c r="L14" s="729"/>
      <c r="M14" s="729"/>
      <c r="N14" s="730"/>
      <c r="O14" s="39"/>
      <c r="P14" s="37"/>
      <c r="R14" s="613">
        <f>'%D1'!A8</f>
        <v>5</v>
      </c>
      <c r="S14" s="613" t="str">
        <f>'%D1'!B8</f>
        <v>Lesselier David</v>
      </c>
      <c r="T14" s="613">
        <f>'%D1'!E8</f>
        <v>66.666666666666671</v>
      </c>
      <c r="U14" s="613">
        <f>'%D1'!F8</f>
        <v>58.333333333333336</v>
      </c>
    </row>
    <row r="15" spans="1:21" ht="20.25" customHeight="1" thickBot="1" x14ac:dyDescent="0.3">
      <c r="A15" s="719" t="s">
        <v>18</v>
      </c>
      <c r="B15" s="722" t="s">
        <v>80</v>
      </c>
      <c r="C15" s="723"/>
      <c r="D15" s="723"/>
      <c r="E15" s="723"/>
      <c r="F15" s="723"/>
      <c r="G15" s="724"/>
      <c r="H15" s="39"/>
      <c r="I15" s="728"/>
      <c r="J15" s="729"/>
      <c r="K15" s="729"/>
      <c r="L15" s="729"/>
      <c r="M15" s="729"/>
      <c r="N15" s="730"/>
      <c r="O15" s="39"/>
      <c r="P15" s="37"/>
      <c r="R15" s="613">
        <f>'%D1'!A9</f>
        <v>6</v>
      </c>
      <c r="S15" s="613" t="str">
        <f>'%D1'!B9</f>
        <v>Steichen Damien</v>
      </c>
      <c r="T15" s="613">
        <f>'%D1'!E9</f>
        <v>65</v>
      </c>
      <c r="U15" s="613">
        <f>'%D1'!F9</f>
        <v>70</v>
      </c>
    </row>
    <row r="16" spans="1:21" ht="19.5" x14ac:dyDescent="0.25">
      <c r="A16" s="720"/>
      <c r="B16" s="61" t="str">
        <f>C11</f>
        <v>TITI BOYS</v>
      </c>
      <c r="C16" s="62" t="str">
        <f>C12</f>
        <v>DARC22</v>
      </c>
      <c r="D16" s="63">
        <v>10</v>
      </c>
      <c r="E16" s="64">
        <v>10</v>
      </c>
      <c r="F16" s="65">
        <v>24</v>
      </c>
      <c r="G16" s="66">
        <v>23</v>
      </c>
      <c r="H16" s="39"/>
      <c r="I16" s="731"/>
      <c r="J16" s="732"/>
      <c r="K16" s="732"/>
      <c r="L16" s="732"/>
      <c r="M16" s="732"/>
      <c r="N16" s="733"/>
      <c r="O16" s="39"/>
      <c r="P16" s="37"/>
      <c r="R16" s="613">
        <f>'%D1'!A10</f>
        <v>7</v>
      </c>
      <c r="S16" s="613" t="str">
        <f>'%D1'!B10</f>
        <v>Demichelis Pierre</v>
      </c>
      <c r="T16" s="613">
        <f>'%D1'!E10</f>
        <v>64.285714285714292</v>
      </c>
      <c r="U16" s="613">
        <f>'%D1'!F10</f>
        <v>64.285714285714292</v>
      </c>
    </row>
    <row r="17" spans="1:21" ht="19.5" x14ac:dyDescent="0.25">
      <c r="A17" s="720"/>
      <c r="B17" s="67" t="str">
        <f>C13</f>
        <v>HODC</v>
      </c>
      <c r="C17" s="68" t="str">
        <f>B11</f>
        <v>CAL</v>
      </c>
      <c r="D17" s="69">
        <v>11</v>
      </c>
      <c r="E17" s="70">
        <v>9</v>
      </c>
      <c r="F17" s="71">
        <v>22</v>
      </c>
      <c r="G17" s="72">
        <v>21</v>
      </c>
      <c r="H17" s="39"/>
      <c r="I17" s="734"/>
      <c r="J17" s="735"/>
      <c r="K17" s="735"/>
      <c r="L17" s="735"/>
      <c r="M17" s="735"/>
      <c r="N17" s="736"/>
      <c r="O17" s="39"/>
      <c r="P17" s="37"/>
      <c r="R17" s="613">
        <f>'%D1'!A11</f>
        <v>8</v>
      </c>
      <c r="S17" s="613" t="str">
        <f>'%D1'!B11</f>
        <v>Hector Eric</v>
      </c>
      <c r="T17" s="613">
        <f>'%D1'!E11</f>
        <v>60.714285714285715</v>
      </c>
      <c r="U17" s="613">
        <f>'%D1'!F11</f>
        <v>61.53846153846154</v>
      </c>
    </row>
    <row r="18" spans="1:21" ht="20.25" thickBot="1" x14ac:dyDescent="0.3">
      <c r="A18" s="721"/>
      <c r="B18" s="73" t="str">
        <f>B13</f>
        <v>ACDC</v>
      </c>
      <c r="C18" s="74" t="str">
        <f>B12</f>
        <v>CDT</v>
      </c>
      <c r="D18" s="75">
        <v>1</v>
      </c>
      <c r="E18" s="76">
        <v>19</v>
      </c>
      <c r="F18" s="77">
        <v>9</v>
      </c>
      <c r="G18" s="78">
        <v>39</v>
      </c>
      <c r="H18" s="39"/>
      <c r="I18" s="39"/>
      <c r="J18" s="39"/>
      <c r="K18" s="39"/>
      <c r="L18" s="39"/>
      <c r="M18" s="39"/>
      <c r="N18" s="39"/>
      <c r="O18" s="39"/>
      <c r="P18" s="37"/>
      <c r="R18" s="613">
        <f>'%D1'!A12</f>
        <v>9</v>
      </c>
      <c r="S18" s="613" t="str">
        <f>'%D1'!B12</f>
        <v>Grizaut Philippe</v>
      </c>
      <c r="T18" s="613">
        <f>'%D1'!E12</f>
        <v>60</v>
      </c>
      <c r="U18" s="613">
        <f>'%D1'!F12</f>
        <v>60</v>
      </c>
    </row>
    <row r="19" spans="1:21" ht="21" thickBot="1" x14ac:dyDescent="0.3">
      <c r="A19" s="79"/>
      <c r="B19" s="80"/>
      <c r="C19" s="80"/>
      <c r="D19" s="80"/>
      <c r="E19" s="80"/>
      <c r="F19" s="80"/>
      <c r="G19" s="80"/>
      <c r="H19" s="39"/>
      <c r="I19" s="39"/>
      <c r="J19" s="39"/>
      <c r="K19" s="39"/>
      <c r="L19" s="39"/>
      <c r="M19" s="39"/>
      <c r="N19" s="39"/>
      <c r="O19" s="39"/>
      <c r="P19" s="37"/>
      <c r="R19" s="613">
        <f>'%D1'!A13</f>
        <v>10</v>
      </c>
      <c r="S19" s="613" t="str">
        <f>'%D1'!B13</f>
        <v>Cadiou Joël</v>
      </c>
      <c r="T19" s="613">
        <f>'%D1'!E13</f>
        <v>60</v>
      </c>
      <c r="U19" s="613">
        <f>'%D1'!F13</f>
        <v>52.941176470588232</v>
      </c>
    </row>
    <row r="20" spans="1:21" ht="20.25" customHeight="1" thickBot="1" x14ac:dyDescent="0.3">
      <c r="A20" s="719" t="s">
        <v>26</v>
      </c>
      <c r="B20" s="722" t="s">
        <v>79</v>
      </c>
      <c r="C20" s="723"/>
      <c r="D20" s="723"/>
      <c r="E20" s="723"/>
      <c r="F20" s="723"/>
      <c r="G20" s="724"/>
      <c r="H20" s="39"/>
      <c r="I20" s="725" t="s">
        <v>71</v>
      </c>
      <c r="J20" s="726"/>
      <c r="K20" s="726"/>
      <c r="L20" s="726"/>
      <c r="M20" s="726"/>
      <c r="N20" s="727"/>
      <c r="O20" s="39"/>
      <c r="P20" s="37"/>
    </row>
    <row r="21" spans="1:21" ht="19.5" customHeight="1" x14ac:dyDescent="0.25">
      <c r="A21" s="720"/>
      <c r="B21" s="61" t="str">
        <f>C11</f>
        <v>TITI BOYS</v>
      </c>
      <c r="C21" s="62" t="str">
        <f>C13</f>
        <v>HODC</v>
      </c>
      <c r="D21" s="63">
        <v>6</v>
      </c>
      <c r="E21" s="64">
        <v>14</v>
      </c>
      <c r="F21" s="65">
        <v>21</v>
      </c>
      <c r="G21" s="66">
        <v>30</v>
      </c>
      <c r="H21" s="39"/>
      <c r="I21" s="728"/>
      <c r="J21" s="729"/>
      <c r="K21" s="729"/>
      <c r="L21" s="729"/>
      <c r="M21" s="729"/>
      <c r="N21" s="730"/>
      <c r="O21" s="39"/>
      <c r="P21" s="37"/>
    </row>
    <row r="22" spans="1:21" ht="19.5" customHeight="1" x14ac:dyDescent="0.25">
      <c r="A22" s="720"/>
      <c r="B22" s="67" t="str">
        <f>C12</f>
        <v>DARC22</v>
      </c>
      <c r="C22" s="68" t="str">
        <f>B13</f>
        <v>ACDC</v>
      </c>
      <c r="D22" s="69">
        <v>13</v>
      </c>
      <c r="E22" s="70">
        <v>7</v>
      </c>
      <c r="F22" s="71">
        <v>31</v>
      </c>
      <c r="G22" s="72">
        <v>22</v>
      </c>
      <c r="H22" s="39"/>
      <c r="I22" s="728"/>
      <c r="J22" s="729"/>
      <c r="K22" s="729"/>
      <c r="L22" s="729"/>
      <c r="M22" s="729"/>
      <c r="N22" s="730"/>
      <c r="O22" s="39"/>
      <c r="P22" s="37"/>
    </row>
    <row r="23" spans="1:21" ht="20.25" customHeight="1" thickBot="1" x14ac:dyDescent="0.3">
      <c r="A23" s="721"/>
      <c r="B23" s="73" t="str">
        <f>B11</f>
        <v>CAL</v>
      </c>
      <c r="C23" s="74" t="str">
        <f>B12</f>
        <v>CDT</v>
      </c>
      <c r="D23" s="75">
        <v>13</v>
      </c>
      <c r="E23" s="76">
        <v>7</v>
      </c>
      <c r="F23" s="77">
        <v>29</v>
      </c>
      <c r="G23" s="78">
        <v>19</v>
      </c>
      <c r="H23" s="39"/>
      <c r="I23" s="728"/>
      <c r="J23" s="729"/>
      <c r="K23" s="729"/>
      <c r="L23" s="729"/>
      <c r="M23" s="729"/>
      <c r="N23" s="730"/>
      <c r="O23" s="39"/>
      <c r="P23" s="37"/>
    </row>
    <row r="24" spans="1:21" ht="21" thickBot="1" x14ac:dyDescent="0.3">
      <c r="A24" s="79"/>
      <c r="B24" s="80"/>
      <c r="C24" s="80"/>
      <c r="D24" s="80"/>
      <c r="E24" s="80"/>
      <c r="F24" s="80"/>
      <c r="G24" s="80"/>
      <c r="H24" s="39"/>
      <c r="I24" s="731"/>
      <c r="J24" s="732"/>
      <c r="K24" s="732"/>
      <c r="L24" s="732"/>
      <c r="M24" s="732"/>
      <c r="N24" s="733"/>
      <c r="O24" s="39"/>
      <c r="P24" s="37"/>
    </row>
    <row r="25" spans="1:21" ht="20.25" thickBot="1" x14ac:dyDescent="0.3">
      <c r="A25" s="719" t="s">
        <v>24</v>
      </c>
      <c r="B25" s="722" t="s">
        <v>78</v>
      </c>
      <c r="C25" s="723"/>
      <c r="D25" s="723"/>
      <c r="E25" s="723"/>
      <c r="F25" s="723"/>
      <c r="G25" s="724"/>
      <c r="H25" s="39"/>
      <c r="I25" s="734"/>
      <c r="J25" s="735"/>
      <c r="K25" s="735"/>
      <c r="L25" s="735"/>
      <c r="M25" s="735"/>
      <c r="N25" s="736"/>
      <c r="O25" s="39"/>
      <c r="P25" s="37"/>
    </row>
    <row r="26" spans="1:21" ht="19.5" x14ac:dyDescent="0.25">
      <c r="A26" s="720"/>
      <c r="B26" s="61" t="str">
        <f>B13</f>
        <v>ACDC</v>
      </c>
      <c r="C26" s="62" t="str">
        <f>C11</f>
        <v>TITI BOYS</v>
      </c>
      <c r="D26" s="63">
        <v>4</v>
      </c>
      <c r="E26" s="64">
        <v>16</v>
      </c>
      <c r="F26" s="65">
        <v>11</v>
      </c>
      <c r="G26" s="66">
        <v>34</v>
      </c>
      <c r="H26" s="39"/>
      <c r="I26" s="39"/>
      <c r="J26" s="39"/>
      <c r="K26" s="39"/>
      <c r="L26" s="39"/>
      <c r="M26" s="39"/>
      <c r="N26" s="39"/>
      <c r="O26" s="39"/>
      <c r="P26" s="37"/>
    </row>
    <row r="27" spans="1:21" ht="22.5" x14ac:dyDescent="0.25">
      <c r="A27" s="720"/>
      <c r="B27" s="67" t="str">
        <f>B12</f>
        <v>CDT</v>
      </c>
      <c r="C27" s="68" t="str">
        <f>C13</f>
        <v>HODC</v>
      </c>
      <c r="D27" s="430">
        <v>11</v>
      </c>
      <c r="E27" s="431">
        <v>9</v>
      </c>
      <c r="F27" s="432">
        <v>22</v>
      </c>
      <c r="G27" s="433">
        <v>18</v>
      </c>
      <c r="H27" s="39"/>
      <c r="I27" s="39"/>
      <c r="J27" s="745"/>
      <c r="K27" s="745"/>
      <c r="L27" s="745"/>
      <c r="M27" s="745"/>
      <c r="N27" s="745"/>
      <c r="O27" s="39"/>
      <c r="P27" s="37"/>
    </row>
    <row r="28" spans="1:21" ht="20.25" customHeight="1" thickBot="1" x14ac:dyDescent="0.3">
      <c r="A28" s="721"/>
      <c r="B28" s="73" t="str">
        <f>C12</f>
        <v>DARC22</v>
      </c>
      <c r="C28" s="74" t="str">
        <f>B11</f>
        <v>CAL</v>
      </c>
      <c r="D28" s="75">
        <v>14</v>
      </c>
      <c r="E28" s="76">
        <v>6</v>
      </c>
      <c r="F28" s="77">
        <v>30</v>
      </c>
      <c r="G28" s="78">
        <v>19</v>
      </c>
      <c r="H28" s="39"/>
      <c r="I28" s="725" t="s">
        <v>68</v>
      </c>
      <c r="J28" s="726"/>
      <c r="K28" s="726"/>
      <c r="L28" s="726"/>
      <c r="M28" s="726"/>
      <c r="N28" s="727"/>
      <c r="O28" s="39"/>
      <c r="P28" s="37"/>
    </row>
    <row r="29" spans="1:21" ht="21" customHeight="1" thickBot="1" x14ac:dyDescent="0.3">
      <c r="A29" s="79"/>
      <c r="B29" s="80"/>
      <c r="C29" s="80"/>
      <c r="D29" s="80"/>
      <c r="E29" s="80"/>
      <c r="F29" s="80"/>
      <c r="G29" s="80"/>
      <c r="H29" s="39"/>
      <c r="I29" s="728"/>
      <c r="J29" s="729"/>
      <c r="K29" s="729"/>
      <c r="L29" s="729"/>
      <c r="M29" s="729"/>
      <c r="N29" s="730"/>
      <c r="O29" s="39"/>
      <c r="P29" s="37"/>
    </row>
    <row r="30" spans="1:21" ht="20.25" customHeight="1" thickBot="1" x14ac:dyDescent="0.3">
      <c r="A30" s="719" t="s">
        <v>19</v>
      </c>
      <c r="B30" s="722" t="s">
        <v>77</v>
      </c>
      <c r="C30" s="723"/>
      <c r="D30" s="723"/>
      <c r="E30" s="723"/>
      <c r="F30" s="723"/>
      <c r="G30" s="724"/>
      <c r="H30" s="39"/>
      <c r="I30" s="728"/>
      <c r="J30" s="729"/>
      <c r="K30" s="729"/>
      <c r="L30" s="729"/>
      <c r="M30" s="729"/>
      <c r="N30" s="730"/>
      <c r="O30" s="39"/>
      <c r="P30" s="37"/>
    </row>
    <row r="31" spans="1:21" ht="19.5" customHeight="1" x14ac:dyDescent="0.25">
      <c r="A31" s="720"/>
      <c r="B31" s="61" t="str">
        <f>C11</f>
        <v>TITI BOYS</v>
      </c>
      <c r="C31" s="62" t="str">
        <f>B12</f>
        <v>CDT</v>
      </c>
      <c r="D31" s="437">
        <v>12</v>
      </c>
      <c r="E31" s="438">
        <v>8</v>
      </c>
      <c r="F31" s="442">
        <v>25</v>
      </c>
      <c r="G31" s="443">
        <v>18</v>
      </c>
      <c r="H31" s="39"/>
      <c r="I31" s="728"/>
      <c r="J31" s="729"/>
      <c r="K31" s="729"/>
      <c r="L31" s="729"/>
      <c r="M31" s="729"/>
      <c r="N31" s="730"/>
      <c r="O31" s="39"/>
      <c r="P31" s="37"/>
    </row>
    <row r="32" spans="1:21" ht="19.5" x14ac:dyDescent="0.25">
      <c r="A32" s="720"/>
      <c r="B32" s="67" t="str">
        <f>C13</f>
        <v>HODC</v>
      </c>
      <c r="C32" s="68" t="str">
        <f>C12</f>
        <v>DARC22</v>
      </c>
      <c r="D32" s="69">
        <v>13</v>
      </c>
      <c r="E32" s="70">
        <v>7</v>
      </c>
      <c r="F32" s="71">
        <v>32</v>
      </c>
      <c r="G32" s="72">
        <v>18</v>
      </c>
      <c r="H32" s="39"/>
      <c r="I32" s="731"/>
      <c r="J32" s="732"/>
      <c r="K32" s="732"/>
      <c r="L32" s="732"/>
      <c r="M32" s="732"/>
      <c r="N32" s="733"/>
      <c r="O32" s="39"/>
      <c r="P32" s="37"/>
    </row>
    <row r="33" spans="1:16" ht="20.25" thickBot="1" x14ac:dyDescent="0.3">
      <c r="A33" s="721"/>
      <c r="B33" s="73" t="str">
        <f>B11</f>
        <v>CAL</v>
      </c>
      <c r="C33" s="74" t="str">
        <f>B13</f>
        <v>ACDC</v>
      </c>
      <c r="D33" s="75">
        <v>15</v>
      </c>
      <c r="E33" s="76">
        <v>5</v>
      </c>
      <c r="F33" s="77">
        <v>31</v>
      </c>
      <c r="G33" s="78">
        <v>13</v>
      </c>
      <c r="H33" s="39"/>
      <c r="I33" s="734"/>
      <c r="J33" s="735"/>
      <c r="K33" s="735"/>
      <c r="L33" s="735"/>
      <c r="M33" s="735"/>
      <c r="N33" s="736"/>
      <c r="O33" s="39"/>
      <c r="P33" s="37"/>
    </row>
    <row r="34" spans="1:16" ht="23.25" thickBot="1" x14ac:dyDescent="0.3">
      <c r="A34" s="79"/>
      <c r="B34" s="80"/>
      <c r="C34" s="80"/>
      <c r="D34" s="80"/>
      <c r="E34" s="80"/>
      <c r="F34" s="80"/>
      <c r="G34" s="80"/>
      <c r="H34" s="39"/>
      <c r="I34" s="82"/>
      <c r="J34" s="82"/>
      <c r="K34" s="82"/>
      <c r="L34" s="82"/>
      <c r="M34" s="82"/>
      <c r="N34" s="82"/>
      <c r="O34" s="39"/>
      <c r="P34" s="37"/>
    </row>
    <row r="35" spans="1:16" ht="20.25" thickBot="1" x14ac:dyDescent="0.3">
      <c r="A35" s="719" t="s">
        <v>23</v>
      </c>
      <c r="B35" s="722" t="s">
        <v>76</v>
      </c>
      <c r="C35" s="723"/>
      <c r="D35" s="723"/>
      <c r="E35" s="723"/>
      <c r="F35" s="723"/>
      <c r="G35" s="724"/>
      <c r="H35" s="39"/>
      <c r="I35" s="39"/>
      <c r="J35" s="39"/>
      <c r="K35" s="39"/>
      <c r="L35" s="39"/>
      <c r="M35" s="39"/>
      <c r="N35" s="39"/>
      <c r="O35" s="39"/>
      <c r="P35" s="37"/>
    </row>
    <row r="36" spans="1:16" ht="19.5" customHeight="1" x14ac:dyDescent="0.25">
      <c r="A36" s="720"/>
      <c r="B36" s="61" t="str">
        <f>C11</f>
        <v>TITI BOYS</v>
      </c>
      <c r="C36" s="62" t="str">
        <f>B11</f>
        <v>CAL</v>
      </c>
      <c r="D36" s="63">
        <v>13</v>
      </c>
      <c r="E36" s="64">
        <v>7</v>
      </c>
      <c r="F36" s="65">
        <v>30</v>
      </c>
      <c r="G36" s="66">
        <v>20</v>
      </c>
      <c r="H36" s="39"/>
      <c r="I36" s="725" t="s">
        <v>138</v>
      </c>
      <c r="J36" s="726"/>
      <c r="K36" s="726"/>
      <c r="L36" s="726"/>
      <c r="M36" s="726"/>
      <c r="N36" s="727"/>
      <c r="O36" s="39"/>
      <c r="P36" s="37"/>
    </row>
    <row r="37" spans="1:16" ht="19.5" customHeight="1" x14ac:dyDescent="0.25">
      <c r="A37" s="720"/>
      <c r="B37" s="67" t="str">
        <f>C12</f>
        <v>DARC22</v>
      </c>
      <c r="C37" s="68" t="str">
        <f>B12</f>
        <v>CDT</v>
      </c>
      <c r="D37" s="69">
        <v>13</v>
      </c>
      <c r="E37" s="70">
        <v>7</v>
      </c>
      <c r="F37" s="71">
        <v>27</v>
      </c>
      <c r="G37" s="72">
        <v>19</v>
      </c>
      <c r="H37" s="39"/>
      <c r="I37" s="728"/>
      <c r="J37" s="729"/>
      <c r="K37" s="729"/>
      <c r="L37" s="729"/>
      <c r="M37" s="729"/>
      <c r="N37" s="730"/>
      <c r="O37" s="39"/>
      <c r="P37" s="37"/>
    </row>
    <row r="38" spans="1:16" ht="20.25" customHeight="1" thickBot="1" x14ac:dyDescent="0.3">
      <c r="A38" s="721"/>
      <c r="B38" s="73" t="str">
        <f>C13</f>
        <v>HODC</v>
      </c>
      <c r="C38" s="74" t="str">
        <f>B13</f>
        <v>ACDC</v>
      </c>
      <c r="D38" s="75">
        <v>16</v>
      </c>
      <c r="E38" s="76">
        <v>4</v>
      </c>
      <c r="F38" s="77">
        <v>33</v>
      </c>
      <c r="G38" s="78">
        <v>11</v>
      </c>
      <c r="H38" s="39"/>
      <c r="I38" s="728"/>
      <c r="J38" s="729"/>
      <c r="K38" s="729"/>
      <c r="L38" s="729"/>
      <c r="M38" s="729"/>
      <c r="N38" s="730"/>
      <c r="O38" s="39"/>
      <c r="P38" s="37"/>
    </row>
    <row r="39" spans="1:16" ht="21" customHeight="1" thickBot="1" x14ac:dyDescent="0.3">
      <c r="A39" s="79"/>
      <c r="B39" s="80"/>
      <c r="C39" s="80"/>
      <c r="D39" s="80"/>
      <c r="E39" s="80"/>
      <c r="F39" s="80"/>
      <c r="G39" s="80"/>
      <c r="H39" s="39"/>
      <c r="I39" s="728"/>
      <c r="J39" s="729"/>
      <c r="K39" s="729"/>
      <c r="L39" s="729"/>
      <c r="M39" s="729"/>
      <c r="N39" s="730"/>
      <c r="O39" s="39"/>
      <c r="P39" s="37"/>
    </row>
    <row r="40" spans="1:16" ht="20.25" thickBot="1" x14ac:dyDescent="0.3">
      <c r="A40" s="719" t="s">
        <v>22</v>
      </c>
      <c r="B40" s="722" t="s">
        <v>75</v>
      </c>
      <c r="C40" s="723"/>
      <c r="D40" s="723"/>
      <c r="E40" s="723"/>
      <c r="F40" s="723"/>
      <c r="G40" s="724"/>
      <c r="H40" s="39"/>
      <c r="I40" s="731"/>
      <c r="J40" s="732"/>
      <c r="K40" s="732"/>
      <c r="L40" s="732"/>
      <c r="M40" s="732"/>
      <c r="N40" s="733"/>
      <c r="O40" s="39"/>
      <c r="P40" s="37"/>
    </row>
    <row r="41" spans="1:16" ht="19.5" x14ac:dyDescent="0.25">
      <c r="A41" s="720"/>
      <c r="B41" s="61" t="str">
        <f>C16</f>
        <v>DARC22</v>
      </c>
      <c r="C41" s="62" t="str">
        <f>B16</f>
        <v>TITI BOYS</v>
      </c>
      <c r="D41" s="63">
        <v>13</v>
      </c>
      <c r="E41" s="64">
        <v>7</v>
      </c>
      <c r="F41" s="65">
        <v>30</v>
      </c>
      <c r="G41" s="66">
        <v>19</v>
      </c>
      <c r="H41" s="39"/>
      <c r="I41" s="734"/>
      <c r="J41" s="735"/>
      <c r="K41" s="735"/>
      <c r="L41" s="735"/>
      <c r="M41" s="735"/>
      <c r="N41" s="736"/>
      <c r="O41" s="39"/>
      <c r="P41" s="37"/>
    </row>
    <row r="42" spans="1:16" ht="22.5" x14ac:dyDescent="0.25">
      <c r="A42" s="720"/>
      <c r="B42" s="67" t="str">
        <f>C17</f>
        <v>CAL</v>
      </c>
      <c r="C42" s="68" t="str">
        <f>B17</f>
        <v>HODC</v>
      </c>
      <c r="D42" s="69">
        <v>6</v>
      </c>
      <c r="E42" s="70">
        <v>14</v>
      </c>
      <c r="F42" s="71">
        <v>13</v>
      </c>
      <c r="G42" s="72">
        <v>33</v>
      </c>
      <c r="H42" s="39"/>
      <c r="I42" s="39"/>
      <c r="J42" s="745"/>
      <c r="K42" s="745"/>
      <c r="L42" s="745"/>
      <c r="M42" s="745"/>
      <c r="N42" s="745"/>
      <c r="O42" s="39"/>
      <c r="P42" s="37"/>
    </row>
    <row r="43" spans="1:16" ht="20.25" thickBot="1" x14ac:dyDescent="0.3">
      <c r="A43" s="721"/>
      <c r="B43" s="73" t="str">
        <f>C18</f>
        <v>CDT</v>
      </c>
      <c r="C43" s="74" t="str">
        <f>B18</f>
        <v>ACDC</v>
      </c>
      <c r="D43" s="75">
        <v>15</v>
      </c>
      <c r="E43" s="76">
        <v>5</v>
      </c>
      <c r="F43" s="77">
        <v>32</v>
      </c>
      <c r="G43" s="78">
        <v>13</v>
      </c>
      <c r="H43" s="39"/>
      <c r="I43" s="39"/>
      <c r="J43" s="39"/>
      <c r="K43" s="39"/>
      <c r="L43" s="39"/>
      <c r="M43" s="39"/>
      <c r="N43" s="39"/>
      <c r="O43" s="39"/>
      <c r="P43" s="37"/>
    </row>
    <row r="44" spans="1:16" ht="21" customHeight="1" thickBot="1" x14ac:dyDescent="0.3">
      <c r="A44" s="79"/>
      <c r="B44" s="80"/>
      <c r="C44" s="80"/>
      <c r="D44" s="80"/>
      <c r="E44" s="80"/>
      <c r="F44" s="80"/>
      <c r="G44" s="80"/>
      <c r="H44" s="39"/>
      <c r="I44" s="725" t="s">
        <v>103</v>
      </c>
      <c r="J44" s="726"/>
      <c r="K44" s="726"/>
      <c r="L44" s="726"/>
      <c r="M44" s="726"/>
      <c r="N44" s="727"/>
      <c r="O44" s="39"/>
      <c r="P44" s="37"/>
    </row>
    <row r="45" spans="1:16" ht="20.25" customHeight="1" thickBot="1" x14ac:dyDescent="0.3">
      <c r="A45" s="719" t="s">
        <v>31</v>
      </c>
      <c r="B45" s="722" t="s">
        <v>74</v>
      </c>
      <c r="C45" s="723"/>
      <c r="D45" s="723"/>
      <c r="E45" s="723"/>
      <c r="F45" s="723"/>
      <c r="G45" s="724"/>
      <c r="H45" s="39"/>
      <c r="I45" s="728"/>
      <c r="J45" s="729"/>
      <c r="K45" s="729"/>
      <c r="L45" s="729"/>
      <c r="M45" s="729"/>
      <c r="N45" s="730"/>
      <c r="O45" s="39"/>
      <c r="P45" s="37"/>
    </row>
    <row r="46" spans="1:16" ht="19.5" customHeight="1" x14ac:dyDescent="0.25">
      <c r="A46" s="720"/>
      <c r="B46" s="61" t="str">
        <f>C21</f>
        <v>HODC</v>
      </c>
      <c r="C46" s="62" t="str">
        <f>B21</f>
        <v>TITI BOYS</v>
      </c>
      <c r="D46" s="63">
        <v>10</v>
      </c>
      <c r="E46" s="64">
        <v>10</v>
      </c>
      <c r="F46" s="65">
        <v>25</v>
      </c>
      <c r="G46" s="66">
        <v>25</v>
      </c>
      <c r="H46" s="39"/>
      <c r="I46" s="728"/>
      <c r="J46" s="729"/>
      <c r="K46" s="729"/>
      <c r="L46" s="729"/>
      <c r="M46" s="729"/>
      <c r="N46" s="730"/>
      <c r="O46" s="39"/>
      <c r="P46" s="37"/>
    </row>
    <row r="47" spans="1:16" ht="19.5" customHeight="1" x14ac:dyDescent="0.25">
      <c r="A47" s="720"/>
      <c r="B47" s="67" t="str">
        <f>C22</f>
        <v>ACDC</v>
      </c>
      <c r="C47" s="68" t="str">
        <f>B22</f>
        <v>DARC22</v>
      </c>
      <c r="D47" s="69">
        <v>3</v>
      </c>
      <c r="E47" s="70">
        <v>17</v>
      </c>
      <c r="F47" s="71">
        <v>10</v>
      </c>
      <c r="G47" s="72">
        <v>36</v>
      </c>
      <c r="H47" s="39"/>
      <c r="I47" s="728"/>
      <c r="J47" s="729"/>
      <c r="K47" s="729"/>
      <c r="L47" s="729"/>
      <c r="M47" s="729"/>
      <c r="N47" s="730"/>
      <c r="O47" s="39"/>
      <c r="P47" s="37"/>
    </row>
    <row r="48" spans="1:16" ht="20.25" thickBot="1" x14ac:dyDescent="0.3">
      <c r="A48" s="721"/>
      <c r="B48" s="73" t="str">
        <f>C23</f>
        <v>CDT</v>
      </c>
      <c r="C48" s="74" t="str">
        <f>B23</f>
        <v>CAL</v>
      </c>
      <c r="D48" s="75">
        <v>15</v>
      </c>
      <c r="E48" s="76">
        <v>5</v>
      </c>
      <c r="F48" s="77">
        <v>33</v>
      </c>
      <c r="G48" s="78">
        <v>14</v>
      </c>
      <c r="H48" s="39"/>
      <c r="I48" s="731"/>
      <c r="J48" s="732"/>
      <c r="K48" s="732"/>
      <c r="L48" s="732"/>
      <c r="M48" s="732"/>
      <c r="N48" s="733"/>
      <c r="O48" s="39"/>
      <c r="P48" s="37"/>
    </row>
    <row r="49" spans="1:16" ht="21" thickBot="1" x14ac:dyDescent="0.3">
      <c r="A49" s="79"/>
      <c r="B49" s="80"/>
      <c r="C49" s="80"/>
      <c r="D49" s="80"/>
      <c r="E49" s="80"/>
      <c r="F49" s="80"/>
      <c r="G49" s="80"/>
      <c r="H49" s="39"/>
      <c r="I49" s="734"/>
      <c r="J49" s="735"/>
      <c r="K49" s="735"/>
      <c r="L49" s="735"/>
      <c r="M49" s="735"/>
      <c r="N49" s="736"/>
      <c r="O49" s="39"/>
      <c r="P49" s="37"/>
    </row>
    <row r="50" spans="1:16" ht="20.25" thickBot="1" x14ac:dyDescent="0.3">
      <c r="A50" s="719" t="s">
        <v>20</v>
      </c>
      <c r="B50" s="722" t="s">
        <v>73</v>
      </c>
      <c r="C50" s="723"/>
      <c r="D50" s="723"/>
      <c r="E50" s="723"/>
      <c r="F50" s="723"/>
      <c r="G50" s="724"/>
      <c r="H50" s="39"/>
      <c r="I50" s="39"/>
      <c r="J50" s="39"/>
      <c r="K50" s="39"/>
      <c r="L50" s="39"/>
      <c r="M50" s="39"/>
      <c r="N50" s="39"/>
      <c r="O50" s="39"/>
      <c r="P50" s="37"/>
    </row>
    <row r="51" spans="1:16" ht="19.5" x14ac:dyDescent="0.25">
      <c r="A51" s="720"/>
      <c r="B51" s="61" t="str">
        <f>C26</f>
        <v>TITI BOYS</v>
      </c>
      <c r="C51" s="62" t="str">
        <f>B26</f>
        <v>ACDC</v>
      </c>
      <c r="D51" s="63">
        <v>16</v>
      </c>
      <c r="E51" s="64">
        <v>4</v>
      </c>
      <c r="F51" s="65">
        <v>33</v>
      </c>
      <c r="G51" s="66">
        <v>11</v>
      </c>
      <c r="H51" s="39"/>
      <c r="I51" s="39"/>
      <c r="J51" s="39"/>
      <c r="K51" s="39"/>
      <c r="L51" s="39"/>
      <c r="M51" s="39"/>
      <c r="N51" s="39"/>
      <c r="O51" s="39"/>
      <c r="P51" s="37"/>
    </row>
    <row r="52" spans="1:16" ht="19.5" customHeight="1" x14ac:dyDescent="0.25">
      <c r="A52" s="720"/>
      <c r="B52" s="67" t="str">
        <f>C27</f>
        <v>HODC</v>
      </c>
      <c r="C52" s="68" t="str">
        <f>B27</f>
        <v>CDT</v>
      </c>
      <c r="D52" s="69">
        <v>9</v>
      </c>
      <c r="E52" s="70">
        <v>11</v>
      </c>
      <c r="F52" s="71">
        <v>26</v>
      </c>
      <c r="G52" s="72">
        <v>25</v>
      </c>
      <c r="H52" s="39"/>
      <c r="I52" s="725" t="s">
        <v>69</v>
      </c>
      <c r="J52" s="726"/>
      <c r="K52" s="726"/>
      <c r="L52" s="726"/>
      <c r="M52" s="726"/>
      <c r="N52" s="727"/>
      <c r="O52" s="39"/>
      <c r="P52" s="37"/>
    </row>
    <row r="53" spans="1:16" ht="20.25" customHeight="1" thickBot="1" x14ac:dyDescent="0.3">
      <c r="A53" s="721"/>
      <c r="B53" s="73" t="str">
        <f>C28</f>
        <v>CAL</v>
      </c>
      <c r="C53" s="74" t="str">
        <f>B28</f>
        <v>DARC22</v>
      </c>
      <c r="D53" s="75">
        <v>6</v>
      </c>
      <c r="E53" s="76">
        <v>14</v>
      </c>
      <c r="F53" s="77">
        <v>17</v>
      </c>
      <c r="G53" s="78">
        <v>29</v>
      </c>
      <c r="H53" s="39"/>
      <c r="I53" s="728"/>
      <c r="J53" s="729"/>
      <c r="K53" s="729"/>
      <c r="L53" s="729"/>
      <c r="M53" s="729"/>
      <c r="N53" s="730"/>
      <c r="O53" s="39"/>
      <c r="P53" s="37"/>
    </row>
    <row r="54" spans="1:16" ht="21" customHeight="1" thickBot="1" x14ac:dyDescent="0.3">
      <c r="A54" s="79"/>
      <c r="B54" s="80"/>
      <c r="C54" s="80"/>
      <c r="D54" s="80"/>
      <c r="E54" s="80"/>
      <c r="F54" s="80"/>
      <c r="G54" s="80"/>
      <c r="H54" s="39"/>
      <c r="I54" s="728"/>
      <c r="J54" s="729"/>
      <c r="K54" s="729"/>
      <c r="L54" s="729"/>
      <c r="M54" s="729"/>
      <c r="N54" s="730"/>
      <c r="O54" s="39"/>
      <c r="P54" s="37"/>
    </row>
    <row r="55" spans="1:16" ht="20.25" customHeight="1" thickBot="1" x14ac:dyDescent="0.3">
      <c r="A55" s="719" t="s">
        <v>29</v>
      </c>
      <c r="B55" s="722" t="s">
        <v>72</v>
      </c>
      <c r="C55" s="723"/>
      <c r="D55" s="723"/>
      <c r="E55" s="723"/>
      <c r="F55" s="723"/>
      <c r="G55" s="724"/>
      <c r="H55" s="39"/>
      <c r="I55" s="728"/>
      <c r="J55" s="729"/>
      <c r="K55" s="729"/>
      <c r="L55" s="729"/>
      <c r="M55" s="729"/>
      <c r="N55" s="730"/>
      <c r="O55" s="39"/>
      <c r="P55" s="37"/>
    </row>
    <row r="56" spans="1:16" ht="19.5" x14ac:dyDescent="0.25">
      <c r="A56" s="720"/>
      <c r="B56" s="61" t="str">
        <f>C31</f>
        <v>CDT</v>
      </c>
      <c r="C56" s="62" t="str">
        <f>B31</f>
        <v>TITI BOYS</v>
      </c>
      <c r="D56" s="63"/>
      <c r="E56" s="64"/>
      <c r="F56" s="65"/>
      <c r="G56" s="66"/>
      <c r="H56" s="39"/>
      <c r="I56" s="731"/>
      <c r="J56" s="732"/>
      <c r="K56" s="732"/>
      <c r="L56" s="732"/>
      <c r="M56" s="732"/>
      <c r="N56" s="733"/>
      <c r="O56" s="39"/>
      <c r="P56" s="37"/>
    </row>
    <row r="57" spans="1:16" ht="22.5" x14ac:dyDescent="0.25">
      <c r="A57" s="720"/>
      <c r="B57" s="67" t="str">
        <f>C32</f>
        <v>DARC22</v>
      </c>
      <c r="C57" s="68" t="str">
        <f>B32</f>
        <v>HODC</v>
      </c>
      <c r="D57" s="69"/>
      <c r="E57" s="70"/>
      <c r="F57" s="71"/>
      <c r="G57" s="72"/>
      <c r="H57" s="39"/>
      <c r="I57" s="734"/>
      <c r="J57" s="735"/>
      <c r="K57" s="735"/>
      <c r="L57" s="735"/>
      <c r="M57" s="735"/>
      <c r="N57" s="736"/>
      <c r="O57" s="83"/>
      <c r="P57" s="84"/>
    </row>
    <row r="58" spans="1:16" ht="20.25" thickBot="1" x14ac:dyDescent="0.3">
      <c r="A58" s="721"/>
      <c r="B58" s="73" t="str">
        <f>C33</f>
        <v>ACDC</v>
      </c>
      <c r="C58" s="74" t="str">
        <f>B33</f>
        <v>CAL</v>
      </c>
      <c r="D58" s="75"/>
      <c r="E58" s="76"/>
      <c r="F58" s="77"/>
      <c r="G58" s="78"/>
      <c r="H58" s="39"/>
      <c r="I58" s="39"/>
      <c r="J58" s="39"/>
      <c r="K58" s="39"/>
      <c r="L58" s="39"/>
      <c r="M58" s="39"/>
      <c r="N58" s="39"/>
      <c r="O58" s="39"/>
      <c r="P58" s="37"/>
    </row>
    <row r="59" spans="1:16" ht="15.75" x14ac:dyDescent="0.25">
      <c r="A59" s="39"/>
      <c r="B59" s="85"/>
      <c r="C59" s="85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7"/>
    </row>
    <row r="60" spans="1:16" ht="13.5" thickBot="1" x14ac:dyDescent="0.3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7"/>
    </row>
    <row r="61" spans="1:16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</sheetData>
  <sortState ref="B3:O8">
    <sortCondition descending="1" ref="C3:C8"/>
    <sortCondition descending="1" ref="O3:O8"/>
    <sortCondition descending="1" ref="J3:J8"/>
    <sortCondition descending="1" ref="M3:M8"/>
  </sortState>
  <mergeCells count="38">
    <mergeCell ref="I44:N49"/>
    <mergeCell ref="A45:A48"/>
    <mergeCell ref="B45:G45"/>
    <mergeCell ref="A50:A53"/>
    <mergeCell ref="B50:G50"/>
    <mergeCell ref="I52:N57"/>
    <mergeCell ref="A55:A58"/>
    <mergeCell ref="B55:G55"/>
    <mergeCell ref="A35:A38"/>
    <mergeCell ref="B35:G35"/>
    <mergeCell ref="I36:N41"/>
    <mergeCell ref="A40:A43"/>
    <mergeCell ref="B40:G40"/>
    <mergeCell ref="J42:N42"/>
    <mergeCell ref="A20:A23"/>
    <mergeCell ref="B20:G20"/>
    <mergeCell ref="I20:N25"/>
    <mergeCell ref="A25:A28"/>
    <mergeCell ref="B25:G25"/>
    <mergeCell ref="J27:N27"/>
    <mergeCell ref="I28:N33"/>
    <mergeCell ref="A30:A33"/>
    <mergeCell ref="B30:G30"/>
    <mergeCell ref="R2:U2"/>
    <mergeCell ref="K1:M1"/>
    <mergeCell ref="N1:N2"/>
    <mergeCell ref="O1:O2"/>
    <mergeCell ref="A10:A13"/>
    <mergeCell ref="B10:G10"/>
    <mergeCell ref="I12:N17"/>
    <mergeCell ref="A15:A18"/>
    <mergeCell ref="B15:G15"/>
    <mergeCell ref="A1:C1"/>
    <mergeCell ref="D1:D2"/>
    <mergeCell ref="E1:E2"/>
    <mergeCell ref="F1:F2"/>
    <mergeCell ref="G1:G2"/>
    <mergeCell ref="H1:J1"/>
  </mergeCells>
  <pageMargins left="0.70866141732283472" right="0.70866141732283472" top="0.39370078740157483" bottom="0.3937007874015748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4"/>
  <sheetViews>
    <sheetView workbookViewId="0">
      <selection activeCell="CT28" sqref="B4:CT28"/>
    </sheetView>
  </sheetViews>
  <sheetFormatPr baseColWidth="10" defaultRowHeight="15" x14ac:dyDescent="0.25"/>
  <cols>
    <col min="1" max="1" width="3" style="142" customWidth="1"/>
    <col min="2" max="2" width="23" style="142" bestFit="1" customWidth="1"/>
    <col min="3" max="6" width="11.42578125" style="142"/>
    <col min="7" max="8" width="4.7109375" style="142" customWidth="1"/>
    <col min="9" max="11" width="4.7109375" style="142" hidden="1" customWidth="1"/>
    <col min="12" max="14" width="4.7109375" style="142" customWidth="1"/>
    <col min="15" max="17" width="4.7109375" style="142" hidden="1" customWidth="1"/>
    <col min="18" max="18" width="4.7109375" style="142" customWidth="1"/>
    <col min="19" max="90" width="3.7109375" style="142" hidden="1" customWidth="1"/>
    <col min="91" max="98" width="3.7109375" style="142" customWidth="1"/>
    <col min="99" max="99" width="11.42578125" style="142"/>
    <col min="100" max="100" width="6.7109375" style="142" customWidth="1"/>
    <col min="101" max="102" width="6.7109375" style="162" customWidth="1"/>
    <col min="103" max="103" width="6.7109375" style="142" customWidth="1"/>
    <col min="104" max="16384" width="11.42578125" style="142"/>
  </cols>
  <sheetData>
    <row r="1" spans="1:103" x14ac:dyDescent="0.25">
      <c r="G1" s="746" t="s">
        <v>210</v>
      </c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8"/>
      <c r="S1" s="746" t="s">
        <v>211</v>
      </c>
      <c r="T1" s="747"/>
      <c r="U1" s="747"/>
      <c r="V1" s="747"/>
      <c r="W1" s="747"/>
      <c r="X1" s="747"/>
      <c r="Y1" s="747"/>
      <c r="Z1" s="748"/>
      <c r="AA1" s="746" t="s">
        <v>212</v>
      </c>
      <c r="AB1" s="747"/>
      <c r="AC1" s="747"/>
      <c r="AD1" s="747"/>
      <c r="AE1" s="747"/>
      <c r="AF1" s="747"/>
      <c r="AG1" s="747"/>
      <c r="AH1" s="748"/>
      <c r="AI1" s="749" t="s">
        <v>213</v>
      </c>
      <c r="AJ1" s="750"/>
      <c r="AK1" s="750"/>
      <c r="AL1" s="750"/>
      <c r="AM1" s="750"/>
      <c r="AN1" s="750"/>
      <c r="AO1" s="750"/>
      <c r="AP1" s="751"/>
      <c r="AQ1" s="746" t="s">
        <v>214</v>
      </c>
      <c r="AR1" s="747"/>
      <c r="AS1" s="747"/>
      <c r="AT1" s="747"/>
      <c r="AU1" s="747"/>
      <c r="AV1" s="747"/>
      <c r="AW1" s="747"/>
      <c r="AX1" s="748"/>
      <c r="AY1" s="746" t="s">
        <v>215</v>
      </c>
      <c r="AZ1" s="747"/>
      <c r="BA1" s="747"/>
      <c r="BB1" s="747"/>
      <c r="BC1" s="747"/>
      <c r="BD1" s="747"/>
      <c r="BE1" s="747"/>
      <c r="BF1" s="748"/>
      <c r="BG1" s="746" t="s">
        <v>216</v>
      </c>
      <c r="BH1" s="747"/>
      <c r="BI1" s="747"/>
      <c r="BJ1" s="747"/>
      <c r="BK1" s="747"/>
      <c r="BL1" s="747"/>
      <c r="BM1" s="747"/>
      <c r="BN1" s="748"/>
      <c r="BO1" s="746" t="s">
        <v>217</v>
      </c>
      <c r="BP1" s="747"/>
      <c r="BQ1" s="747"/>
      <c r="BR1" s="747"/>
      <c r="BS1" s="747"/>
      <c r="BT1" s="747"/>
      <c r="BU1" s="747"/>
      <c r="BV1" s="748"/>
      <c r="BW1" s="746" t="s">
        <v>218</v>
      </c>
      <c r="BX1" s="747"/>
      <c r="BY1" s="747"/>
      <c r="BZ1" s="747"/>
      <c r="CA1" s="747"/>
      <c r="CB1" s="747"/>
      <c r="CC1" s="747"/>
      <c r="CD1" s="748"/>
      <c r="CE1" s="746" t="s">
        <v>219</v>
      </c>
      <c r="CF1" s="747"/>
      <c r="CG1" s="747"/>
      <c r="CH1" s="747"/>
      <c r="CI1" s="747"/>
      <c r="CJ1" s="747"/>
      <c r="CK1" s="747"/>
      <c r="CL1" s="748"/>
      <c r="CM1" s="746" t="s">
        <v>220</v>
      </c>
      <c r="CN1" s="747"/>
      <c r="CO1" s="747"/>
      <c r="CP1" s="747"/>
      <c r="CQ1" s="747"/>
      <c r="CR1" s="747"/>
      <c r="CS1" s="747"/>
      <c r="CT1" s="748"/>
    </row>
    <row r="2" spans="1:103" ht="12" customHeight="1" thickBot="1" x14ac:dyDescent="0.3">
      <c r="G2" s="752" t="s">
        <v>221</v>
      </c>
      <c r="H2" s="753"/>
      <c r="I2" s="753"/>
      <c r="J2" s="753"/>
      <c r="K2" s="753"/>
      <c r="L2" s="753"/>
      <c r="M2" s="754" t="s">
        <v>222</v>
      </c>
      <c r="N2" s="754"/>
      <c r="O2" s="754"/>
      <c r="P2" s="754"/>
      <c r="Q2" s="754"/>
      <c r="R2" s="755"/>
      <c r="S2" s="756" t="s">
        <v>221</v>
      </c>
      <c r="T2" s="757"/>
      <c r="U2" s="757"/>
      <c r="V2" s="757"/>
      <c r="W2" s="758" t="s">
        <v>222</v>
      </c>
      <c r="X2" s="758"/>
      <c r="Y2" s="758"/>
      <c r="Z2" s="759"/>
      <c r="AA2" s="756" t="s">
        <v>221</v>
      </c>
      <c r="AB2" s="757"/>
      <c r="AC2" s="757"/>
      <c r="AD2" s="757"/>
      <c r="AE2" s="758" t="s">
        <v>222</v>
      </c>
      <c r="AF2" s="758"/>
      <c r="AG2" s="758"/>
      <c r="AH2" s="759"/>
      <c r="AI2" s="760" t="s">
        <v>221</v>
      </c>
      <c r="AJ2" s="761"/>
      <c r="AK2" s="761"/>
      <c r="AL2" s="762"/>
      <c r="AM2" s="763" t="s">
        <v>222</v>
      </c>
      <c r="AN2" s="764"/>
      <c r="AO2" s="764"/>
      <c r="AP2" s="765"/>
      <c r="AQ2" s="756" t="s">
        <v>221</v>
      </c>
      <c r="AR2" s="757"/>
      <c r="AS2" s="757"/>
      <c r="AT2" s="757"/>
      <c r="AU2" s="758" t="s">
        <v>222</v>
      </c>
      <c r="AV2" s="758"/>
      <c r="AW2" s="758"/>
      <c r="AX2" s="759"/>
      <c r="AY2" s="756" t="s">
        <v>221</v>
      </c>
      <c r="AZ2" s="757"/>
      <c r="BA2" s="757"/>
      <c r="BB2" s="757"/>
      <c r="BC2" s="758" t="s">
        <v>222</v>
      </c>
      <c r="BD2" s="758"/>
      <c r="BE2" s="758"/>
      <c r="BF2" s="759"/>
      <c r="BG2" s="756" t="s">
        <v>221</v>
      </c>
      <c r="BH2" s="757"/>
      <c r="BI2" s="757"/>
      <c r="BJ2" s="757"/>
      <c r="BK2" s="758" t="s">
        <v>222</v>
      </c>
      <c r="BL2" s="758"/>
      <c r="BM2" s="758"/>
      <c r="BN2" s="759"/>
      <c r="BO2" s="756" t="s">
        <v>221</v>
      </c>
      <c r="BP2" s="757"/>
      <c r="BQ2" s="757"/>
      <c r="BR2" s="757"/>
      <c r="BS2" s="758" t="s">
        <v>222</v>
      </c>
      <c r="BT2" s="758"/>
      <c r="BU2" s="758"/>
      <c r="BV2" s="759"/>
      <c r="BW2" s="756" t="s">
        <v>221</v>
      </c>
      <c r="BX2" s="757"/>
      <c r="BY2" s="757"/>
      <c r="BZ2" s="757"/>
      <c r="CA2" s="758" t="s">
        <v>222</v>
      </c>
      <c r="CB2" s="758"/>
      <c r="CC2" s="758"/>
      <c r="CD2" s="759"/>
      <c r="CE2" s="756" t="s">
        <v>221</v>
      </c>
      <c r="CF2" s="757"/>
      <c r="CG2" s="757"/>
      <c r="CH2" s="757"/>
      <c r="CI2" s="758" t="s">
        <v>222</v>
      </c>
      <c r="CJ2" s="758"/>
      <c r="CK2" s="758"/>
      <c r="CL2" s="759"/>
      <c r="CM2" s="756" t="s">
        <v>221</v>
      </c>
      <c r="CN2" s="757"/>
      <c r="CO2" s="757"/>
      <c r="CP2" s="757"/>
      <c r="CQ2" s="758" t="s">
        <v>222</v>
      </c>
      <c r="CR2" s="758"/>
      <c r="CS2" s="758"/>
      <c r="CT2" s="759"/>
    </row>
    <row r="3" spans="1:103" ht="31.5" customHeight="1" thickBot="1" x14ac:dyDescent="0.3">
      <c r="B3" s="143" t="s">
        <v>223</v>
      </c>
      <c r="C3" s="642" t="s">
        <v>224</v>
      </c>
      <c r="D3" s="643" t="s">
        <v>444</v>
      </c>
      <c r="E3" s="642" t="s">
        <v>225</v>
      </c>
      <c r="F3" s="644" t="s">
        <v>226</v>
      </c>
      <c r="G3" s="645" t="s">
        <v>14</v>
      </c>
      <c r="H3" s="646" t="s">
        <v>15</v>
      </c>
      <c r="I3" s="646" t="s">
        <v>227</v>
      </c>
      <c r="J3" s="646" t="s">
        <v>57</v>
      </c>
      <c r="K3" s="646" t="s">
        <v>58</v>
      </c>
      <c r="L3" s="646" t="s">
        <v>59</v>
      </c>
      <c r="M3" s="647" t="s">
        <v>14</v>
      </c>
      <c r="N3" s="647" t="s">
        <v>15</v>
      </c>
      <c r="O3" s="647" t="s">
        <v>227</v>
      </c>
      <c r="P3" s="647" t="s">
        <v>57</v>
      </c>
      <c r="Q3" s="647" t="s">
        <v>58</v>
      </c>
      <c r="R3" s="648" t="s">
        <v>59</v>
      </c>
      <c r="S3" s="649" t="s">
        <v>14</v>
      </c>
      <c r="T3" s="650" t="s">
        <v>15</v>
      </c>
      <c r="U3" s="650" t="s">
        <v>57</v>
      </c>
      <c r="V3" s="650" t="s">
        <v>58</v>
      </c>
      <c r="W3" s="651" t="s">
        <v>14</v>
      </c>
      <c r="X3" s="651" t="s">
        <v>15</v>
      </c>
      <c r="Y3" s="651" t="s">
        <v>57</v>
      </c>
      <c r="Z3" s="652" t="s">
        <v>58</v>
      </c>
      <c r="AA3" s="649" t="s">
        <v>14</v>
      </c>
      <c r="AB3" s="650" t="s">
        <v>15</v>
      </c>
      <c r="AC3" s="650" t="s">
        <v>57</v>
      </c>
      <c r="AD3" s="650" t="s">
        <v>58</v>
      </c>
      <c r="AE3" s="651" t="s">
        <v>14</v>
      </c>
      <c r="AF3" s="651" t="s">
        <v>15</v>
      </c>
      <c r="AG3" s="651" t="s">
        <v>57</v>
      </c>
      <c r="AH3" s="652" t="s">
        <v>58</v>
      </c>
      <c r="AI3" s="649" t="s">
        <v>14</v>
      </c>
      <c r="AJ3" s="650" t="s">
        <v>15</v>
      </c>
      <c r="AK3" s="650" t="s">
        <v>57</v>
      </c>
      <c r="AL3" s="650" t="s">
        <v>58</v>
      </c>
      <c r="AM3" s="651" t="s">
        <v>14</v>
      </c>
      <c r="AN3" s="651" t="s">
        <v>15</v>
      </c>
      <c r="AO3" s="651" t="s">
        <v>57</v>
      </c>
      <c r="AP3" s="652" t="s">
        <v>58</v>
      </c>
      <c r="AQ3" s="649" t="s">
        <v>14</v>
      </c>
      <c r="AR3" s="650" t="s">
        <v>15</v>
      </c>
      <c r="AS3" s="650" t="s">
        <v>57</v>
      </c>
      <c r="AT3" s="650" t="s">
        <v>58</v>
      </c>
      <c r="AU3" s="651" t="s">
        <v>14</v>
      </c>
      <c r="AV3" s="651" t="s">
        <v>15</v>
      </c>
      <c r="AW3" s="651" t="s">
        <v>57</v>
      </c>
      <c r="AX3" s="652" t="s">
        <v>58</v>
      </c>
      <c r="AY3" s="649" t="s">
        <v>14</v>
      </c>
      <c r="AZ3" s="650" t="s">
        <v>15</v>
      </c>
      <c r="BA3" s="650" t="s">
        <v>57</v>
      </c>
      <c r="BB3" s="650" t="s">
        <v>58</v>
      </c>
      <c r="BC3" s="651" t="s">
        <v>14</v>
      </c>
      <c r="BD3" s="651" t="s">
        <v>15</v>
      </c>
      <c r="BE3" s="651" t="s">
        <v>57</v>
      </c>
      <c r="BF3" s="652" t="s">
        <v>58</v>
      </c>
      <c r="BG3" s="649" t="s">
        <v>14</v>
      </c>
      <c r="BH3" s="650" t="s">
        <v>15</v>
      </c>
      <c r="BI3" s="650" t="s">
        <v>57</v>
      </c>
      <c r="BJ3" s="650" t="s">
        <v>58</v>
      </c>
      <c r="BK3" s="651" t="s">
        <v>14</v>
      </c>
      <c r="BL3" s="651" t="s">
        <v>15</v>
      </c>
      <c r="BM3" s="651" t="s">
        <v>57</v>
      </c>
      <c r="BN3" s="652" t="s">
        <v>58</v>
      </c>
      <c r="BO3" s="649" t="s">
        <v>14</v>
      </c>
      <c r="BP3" s="650" t="s">
        <v>15</v>
      </c>
      <c r="BQ3" s="650" t="s">
        <v>57</v>
      </c>
      <c r="BR3" s="650" t="s">
        <v>58</v>
      </c>
      <c r="BS3" s="651" t="s">
        <v>14</v>
      </c>
      <c r="BT3" s="651" t="s">
        <v>15</v>
      </c>
      <c r="BU3" s="651" t="s">
        <v>57</v>
      </c>
      <c r="BV3" s="652" t="s">
        <v>58</v>
      </c>
      <c r="BW3" s="649" t="s">
        <v>14</v>
      </c>
      <c r="BX3" s="650" t="s">
        <v>15</v>
      </c>
      <c r="BY3" s="650" t="s">
        <v>57</v>
      </c>
      <c r="BZ3" s="650" t="s">
        <v>58</v>
      </c>
      <c r="CA3" s="651" t="s">
        <v>14</v>
      </c>
      <c r="CB3" s="651" t="s">
        <v>15</v>
      </c>
      <c r="CC3" s="651" t="s">
        <v>57</v>
      </c>
      <c r="CD3" s="652" t="s">
        <v>58</v>
      </c>
      <c r="CE3" s="649" t="s">
        <v>14</v>
      </c>
      <c r="CF3" s="650" t="s">
        <v>15</v>
      </c>
      <c r="CG3" s="650" t="s">
        <v>57</v>
      </c>
      <c r="CH3" s="650" t="s">
        <v>58</v>
      </c>
      <c r="CI3" s="651" t="s">
        <v>14</v>
      </c>
      <c r="CJ3" s="651" t="s">
        <v>15</v>
      </c>
      <c r="CK3" s="651" t="s">
        <v>57</v>
      </c>
      <c r="CL3" s="652" t="s">
        <v>58</v>
      </c>
      <c r="CM3" s="649" t="s">
        <v>14</v>
      </c>
      <c r="CN3" s="650" t="s">
        <v>15</v>
      </c>
      <c r="CO3" s="650" t="s">
        <v>57</v>
      </c>
      <c r="CP3" s="650" t="s">
        <v>58</v>
      </c>
      <c r="CQ3" s="651" t="s">
        <v>14</v>
      </c>
      <c r="CR3" s="651" t="s">
        <v>15</v>
      </c>
      <c r="CS3" s="651" t="s">
        <v>57</v>
      </c>
      <c r="CT3" s="652" t="s">
        <v>58</v>
      </c>
    </row>
    <row r="4" spans="1:103" ht="15" customHeight="1" x14ac:dyDescent="0.25">
      <c r="A4" s="242">
        <v>1</v>
      </c>
      <c r="B4" s="315" t="s">
        <v>239</v>
      </c>
      <c r="C4" s="653" t="s">
        <v>30</v>
      </c>
      <c r="D4" s="653">
        <f t="shared" ref="D4:D28" si="0">(G4+H4)/4</f>
        <v>8</v>
      </c>
      <c r="E4" s="653">
        <f t="shared" ref="E4:E28" si="1">(G4*100)/I4</f>
        <v>87.5</v>
      </c>
      <c r="F4" s="316">
        <f t="shared" ref="F4:F28" si="2">(M4*100)/O4</f>
        <v>68.75</v>
      </c>
      <c r="G4" s="144">
        <f t="shared" ref="G4:G28" si="3">S4+AA4+AI4+AQ4+AY4+BG4+BO4+BW4+CE4+CM4</f>
        <v>28</v>
      </c>
      <c r="H4" s="145">
        <f t="shared" ref="H4:H28" si="4">T4+AB4+AJ4+AR4+AZ4+BH4+BP4+BX4+CF4+CN4</f>
        <v>4</v>
      </c>
      <c r="I4" s="145">
        <f t="shared" ref="I4:I28" si="5">G4+H4</f>
        <v>32</v>
      </c>
      <c r="J4" s="145">
        <f t="shared" ref="J4:J28" si="6">U4+AC4+AK4+AS4+BA4+BI4+BQ4+BY4+CG4+CO4</f>
        <v>58</v>
      </c>
      <c r="K4" s="145">
        <f t="shared" ref="K4:K28" si="7">V4+AD4+AL4+AT4+BB4+BJ4+BR4+BZ4+CH4+CP4</f>
        <v>17</v>
      </c>
      <c r="L4" s="145">
        <f t="shared" ref="L4:L28" si="8">J4-K4</f>
        <v>41</v>
      </c>
      <c r="M4" s="146">
        <f t="shared" ref="M4:M28" si="9">W4+AE4+AM4+AU4+BC4+BK4+BS4+CA4+CI4+CQ4</f>
        <v>11</v>
      </c>
      <c r="N4" s="146">
        <f t="shared" ref="N4:N28" si="10">X4+AF4+AN4+AV4+BD4+BL4+BT4+CB4+CJ4+CR4</f>
        <v>5</v>
      </c>
      <c r="O4" s="146">
        <f t="shared" ref="O4:O28" si="11">M4+N4</f>
        <v>16</v>
      </c>
      <c r="P4" s="146">
        <f t="shared" ref="P4:P28" si="12">Y4+AG4+AO4+AW4+BE4+BM4+BU4+CC4+CK4+CS4</f>
        <v>26</v>
      </c>
      <c r="Q4" s="146">
        <f t="shared" ref="Q4:Q28" si="13">Z4+AH4+AP4+AX4+BF4+BN4+BV4+CD4+CL4+CT4</f>
        <v>14</v>
      </c>
      <c r="R4" s="147">
        <f t="shared" ref="R4:R28" si="14">P4-Q4</f>
        <v>12</v>
      </c>
      <c r="S4" s="148">
        <v>4</v>
      </c>
      <c r="T4" s="149">
        <v>0</v>
      </c>
      <c r="U4" s="149">
        <v>8</v>
      </c>
      <c r="V4" s="149">
        <v>2</v>
      </c>
      <c r="W4" s="150">
        <v>1</v>
      </c>
      <c r="X4" s="150">
        <v>1</v>
      </c>
      <c r="Y4" s="150">
        <v>3</v>
      </c>
      <c r="Z4" s="151">
        <v>3</v>
      </c>
      <c r="AA4" s="148">
        <v>4</v>
      </c>
      <c r="AB4" s="149">
        <v>0</v>
      </c>
      <c r="AC4" s="149">
        <v>8</v>
      </c>
      <c r="AD4" s="149">
        <v>0</v>
      </c>
      <c r="AE4" s="150">
        <v>2</v>
      </c>
      <c r="AF4" s="150">
        <v>0</v>
      </c>
      <c r="AG4" s="150">
        <v>4</v>
      </c>
      <c r="AH4" s="151">
        <v>1</v>
      </c>
      <c r="AI4" s="148">
        <v>2</v>
      </c>
      <c r="AJ4" s="149">
        <v>2</v>
      </c>
      <c r="AK4" s="149">
        <v>5</v>
      </c>
      <c r="AL4" s="149">
        <v>5</v>
      </c>
      <c r="AM4" s="150">
        <v>2</v>
      </c>
      <c r="AN4" s="150">
        <v>0</v>
      </c>
      <c r="AO4" s="150">
        <v>4</v>
      </c>
      <c r="AP4" s="151">
        <v>0</v>
      </c>
      <c r="AQ4" s="148">
        <v>2</v>
      </c>
      <c r="AR4" s="149">
        <v>2</v>
      </c>
      <c r="AS4" s="149">
        <v>5</v>
      </c>
      <c r="AT4" s="149">
        <v>5</v>
      </c>
      <c r="AU4" s="150">
        <v>2</v>
      </c>
      <c r="AV4" s="150">
        <v>0</v>
      </c>
      <c r="AW4" s="150">
        <v>4</v>
      </c>
      <c r="AX4" s="151">
        <v>1</v>
      </c>
      <c r="AY4" s="148">
        <v>4</v>
      </c>
      <c r="AZ4" s="149">
        <v>0</v>
      </c>
      <c r="BA4" s="149">
        <v>8</v>
      </c>
      <c r="BB4" s="149">
        <v>1</v>
      </c>
      <c r="BC4" s="150">
        <v>0</v>
      </c>
      <c r="BD4" s="150">
        <v>2</v>
      </c>
      <c r="BE4" s="150">
        <v>1</v>
      </c>
      <c r="BF4" s="151">
        <v>4</v>
      </c>
      <c r="BG4" s="148"/>
      <c r="BH4" s="149"/>
      <c r="BI4" s="149"/>
      <c r="BJ4" s="149"/>
      <c r="BK4" s="150"/>
      <c r="BL4" s="150"/>
      <c r="BM4" s="150"/>
      <c r="BN4" s="151"/>
      <c r="BO4" s="148">
        <v>4</v>
      </c>
      <c r="BP4" s="149">
        <v>0</v>
      </c>
      <c r="BQ4" s="149">
        <v>8</v>
      </c>
      <c r="BR4" s="149">
        <v>1</v>
      </c>
      <c r="BS4" s="150">
        <v>2</v>
      </c>
      <c r="BT4" s="150">
        <v>0</v>
      </c>
      <c r="BU4" s="150">
        <v>4</v>
      </c>
      <c r="BV4" s="151">
        <v>1</v>
      </c>
      <c r="BW4" s="148">
        <v>4</v>
      </c>
      <c r="BX4" s="149">
        <v>0</v>
      </c>
      <c r="BY4" s="149">
        <v>8</v>
      </c>
      <c r="BZ4" s="149">
        <v>0</v>
      </c>
      <c r="CA4" s="150">
        <v>1</v>
      </c>
      <c r="CB4" s="150">
        <v>1</v>
      </c>
      <c r="CC4" s="150">
        <v>3</v>
      </c>
      <c r="CD4" s="151">
        <v>2</v>
      </c>
      <c r="CE4" s="148">
        <v>4</v>
      </c>
      <c r="CF4" s="149">
        <v>0</v>
      </c>
      <c r="CG4" s="149">
        <v>8</v>
      </c>
      <c r="CH4" s="149">
        <v>3</v>
      </c>
      <c r="CI4" s="150">
        <v>1</v>
      </c>
      <c r="CJ4" s="150">
        <v>1</v>
      </c>
      <c r="CK4" s="150">
        <v>3</v>
      </c>
      <c r="CL4" s="151">
        <v>2</v>
      </c>
      <c r="CM4" s="148"/>
      <c r="CN4" s="149"/>
      <c r="CO4" s="149"/>
      <c r="CP4" s="149"/>
      <c r="CQ4" s="150"/>
      <c r="CR4" s="150"/>
      <c r="CS4" s="150"/>
      <c r="CT4" s="151"/>
      <c r="CW4" s="162" t="s">
        <v>230</v>
      </c>
      <c r="CX4" s="162" t="s">
        <v>230</v>
      </c>
    </row>
    <row r="5" spans="1:103" ht="15" customHeight="1" x14ac:dyDescent="0.25">
      <c r="A5" s="243">
        <v>2</v>
      </c>
      <c r="B5" s="222" t="s">
        <v>228</v>
      </c>
      <c r="C5" s="223" t="s">
        <v>229</v>
      </c>
      <c r="D5" s="223">
        <f t="shared" si="0"/>
        <v>7.75</v>
      </c>
      <c r="E5" s="223">
        <f t="shared" si="1"/>
        <v>80.645161290322577</v>
      </c>
      <c r="F5" s="224">
        <f t="shared" si="2"/>
        <v>60</v>
      </c>
      <c r="G5" s="153">
        <f t="shared" si="3"/>
        <v>25</v>
      </c>
      <c r="H5" s="154">
        <f t="shared" si="4"/>
        <v>6</v>
      </c>
      <c r="I5" s="154">
        <f t="shared" si="5"/>
        <v>31</v>
      </c>
      <c r="J5" s="154">
        <f t="shared" si="6"/>
        <v>54</v>
      </c>
      <c r="K5" s="154">
        <f t="shared" si="7"/>
        <v>20</v>
      </c>
      <c r="L5" s="154">
        <f t="shared" si="8"/>
        <v>34</v>
      </c>
      <c r="M5" s="155">
        <f t="shared" si="9"/>
        <v>9</v>
      </c>
      <c r="N5" s="155">
        <f t="shared" si="10"/>
        <v>6</v>
      </c>
      <c r="O5" s="155">
        <f t="shared" si="11"/>
        <v>15</v>
      </c>
      <c r="P5" s="155">
        <f t="shared" si="12"/>
        <v>22</v>
      </c>
      <c r="Q5" s="155">
        <f t="shared" si="13"/>
        <v>15</v>
      </c>
      <c r="R5" s="156">
        <f t="shared" si="14"/>
        <v>7</v>
      </c>
      <c r="S5" s="157">
        <v>4</v>
      </c>
      <c r="T5" s="158">
        <v>0</v>
      </c>
      <c r="U5" s="158">
        <v>8</v>
      </c>
      <c r="V5" s="158">
        <v>2</v>
      </c>
      <c r="W5" s="159">
        <v>2</v>
      </c>
      <c r="X5" s="159">
        <v>0</v>
      </c>
      <c r="Y5" s="159">
        <v>4</v>
      </c>
      <c r="Z5" s="160">
        <v>1</v>
      </c>
      <c r="AA5" s="157">
        <v>2</v>
      </c>
      <c r="AB5" s="158">
        <v>2</v>
      </c>
      <c r="AC5" s="158">
        <v>5</v>
      </c>
      <c r="AD5" s="158">
        <v>4</v>
      </c>
      <c r="AE5" s="159">
        <v>1</v>
      </c>
      <c r="AF5" s="159">
        <v>1</v>
      </c>
      <c r="AG5" s="159">
        <v>2</v>
      </c>
      <c r="AH5" s="160">
        <v>2</v>
      </c>
      <c r="AI5" s="157">
        <v>4</v>
      </c>
      <c r="AJ5" s="158">
        <v>0</v>
      </c>
      <c r="AK5" s="158">
        <v>8</v>
      </c>
      <c r="AL5" s="158">
        <v>1</v>
      </c>
      <c r="AM5" s="159">
        <v>0</v>
      </c>
      <c r="AN5" s="159">
        <v>2</v>
      </c>
      <c r="AO5" s="159">
        <v>2</v>
      </c>
      <c r="AP5" s="160">
        <v>4</v>
      </c>
      <c r="AQ5" s="157">
        <v>3</v>
      </c>
      <c r="AR5" s="158">
        <v>0</v>
      </c>
      <c r="AS5" s="158">
        <v>6</v>
      </c>
      <c r="AT5" s="158">
        <v>1</v>
      </c>
      <c r="AU5" s="159">
        <v>1</v>
      </c>
      <c r="AV5" s="159">
        <v>0</v>
      </c>
      <c r="AW5" s="159">
        <v>2</v>
      </c>
      <c r="AX5" s="160">
        <v>0</v>
      </c>
      <c r="AY5" s="157">
        <v>3</v>
      </c>
      <c r="AZ5" s="158">
        <v>1</v>
      </c>
      <c r="BA5" s="158">
        <v>6</v>
      </c>
      <c r="BB5" s="158">
        <v>2</v>
      </c>
      <c r="BC5" s="159">
        <v>2</v>
      </c>
      <c r="BD5" s="159">
        <v>0</v>
      </c>
      <c r="BE5" s="159">
        <v>4</v>
      </c>
      <c r="BF5" s="160">
        <v>1</v>
      </c>
      <c r="BG5" s="157"/>
      <c r="BH5" s="158"/>
      <c r="BI5" s="158"/>
      <c r="BJ5" s="158"/>
      <c r="BK5" s="159"/>
      <c r="BL5" s="159"/>
      <c r="BM5" s="159"/>
      <c r="BN5" s="160"/>
      <c r="BO5" s="157">
        <v>3</v>
      </c>
      <c r="BP5" s="158">
        <v>1</v>
      </c>
      <c r="BQ5" s="158">
        <v>7</v>
      </c>
      <c r="BR5" s="158">
        <v>3</v>
      </c>
      <c r="BS5" s="159">
        <v>1</v>
      </c>
      <c r="BT5" s="159">
        <v>1</v>
      </c>
      <c r="BU5" s="159">
        <v>2</v>
      </c>
      <c r="BV5" s="160">
        <v>2</v>
      </c>
      <c r="BW5" s="157">
        <v>2</v>
      </c>
      <c r="BX5" s="158">
        <v>2</v>
      </c>
      <c r="BY5" s="158">
        <v>6</v>
      </c>
      <c r="BZ5" s="158">
        <v>5</v>
      </c>
      <c r="CA5" s="159">
        <v>0</v>
      </c>
      <c r="CB5" s="159">
        <v>2</v>
      </c>
      <c r="CC5" s="159">
        <v>2</v>
      </c>
      <c r="CD5" s="160">
        <v>4</v>
      </c>
      <c r="CE5" s="157">
        <v>4</v>
      </c>
      <c r="CF5" s="158">
        <v>0</v>
      </c>
      <c r="CG5" s="158">
        <v>8</v>
      </c>
      <c r="CH5" s="158">
        <v>2</v>
      </c>
      <c r="CI5" s="159">
        <v>2</v>
      </c>
      <c r="CJ5" s="159">
        <v>0</v>
      </c>
      <c r="CK5" s="159">
        <v>4</v>
      </c>
      <c r="CL5" s="160">
        <v>1</v>
      </c>
      <c r="CM5" s="157"/>
      <c r="CN5" s="158"/>
      <c r="CO5" s="158"/>
      <c r="CP5" s="158"/>
      <c r="CQ5" s="159"/>
      <c r="CR5" s="159"/>
      <c r="CS5" s="159"/>
      <c r="CT5" s="160"/>
      <c r="CW5" s="162" t="s">
        <v>232</v>
      </c>
      <c r="CX5" s="162" t="s">
        <v>232</v>
      </c>
      <c r="CY5" s="142" t="s">
        <v>233</v>
      </c>
    </row>
    <row r="6" spans="1:103" ht="15" customHeight="1" x14ac:dyDescent="0.25">
      <c r="A6" s="243">
        <v>3</v>
      </c>
      <c r="B6" s="228" t="s">
        <v>383</v>
      </c>
      <c r="C6" s="229" t="s">
        <v>43</v>
      </c>
      <c r="D6" s="229">
        <f t="shared" si="0"/>
        <v>4.5</v>
      </c>
      <c r="E6" s="229">
        <f t="shared" si="1"/>
        <v>77.777777777777771</v>
      </c>
      <c r="F6" s="230">
        <f t="shared" si="2"/>
        <v>55.555555555555557</v>
      </c>
      <c r="G6" s="153">
        <f t="shared" si="3"/>
        <v>14</v>
      </c>
      <c r="H6" s="154">
        <f t="shared" si="4"/>
        <v>4</v>
      </c>
      <c r="I6" s="154">
        <f t="shared" si="5"/>
        <v>18</v>
      </c>
      <c r="J6" s="154">
        <f t="shared" si="6"/>
        <v>30</v>
      </c>
      <c r="K6" s="154">
        <f t="shared" si="7"/>
        <v>14</v>
      </c>
      <c r="L6" s="154">
        <f t="shared" si="8"/>
        <v>16</v>
      </c>
      <c r="M6" s="155">
        <f t="shared" si="9"/>
        <v>5</v>
      </c>
      <c r="N6" s="155">
        <f t="shared" si="10"/>
        <v>4</v>
      </c>
      <c r="O6" s="155">
        <f t="shared" si="11"/>
        <v>9</v>
      </c>
      <c r="P6" s="155">
        <f t="shared" si="12"/>
        <v>12</v>
      </c>
      <c r="Q6" s="155">
        <f t="shared" si="13"/>
        <v>11</v>
      </c>
      <c r="R6" s="156">
        <f t="shared" si="14"/>
        <v>1</v>
      </c>
      <c r="S6" s="157"/>
      <c r="T6" s="158"/>
      <c r="U6" s="158"/>
      <c r="V6" s="158"/>
      <c r="W6" s="159"/>
      <c r="X6" s="159"/>
      <c r="Y6" s="159"/>
      <c r="Z6" s="160"/>
      <c r="AA6" s="157"/>
      <c r="AB6" s="158"/>
      <c r="AC6" s="158"/>
      <c r="AD6" s="158"/>
      <c r="AE6" s="159"/>
      <c r="AF6" s="159"/>
      <c r="AG6" s="159"/>
      <c r="AH6" s="160"/>
      <c r="AI6" s="157">
        <v>3</v>
      </c>
      <c r="AJ6" s="158">
        <v>1</v>
      </c>
      <c r="AK6" s="158">
        <v>7</v>
      </c>
      <c r="AL6" s="158">
        <v>4</v>
      </c>
      <c r="AM6" s="159">
        <v>2</v>
      </c>
      <c r="AN6" s="159">
        <v>0</v>
      </c>
      <c r="AO6" s="159">
        <v>4</v>
      </c>
      <c r="AP6" s="160">
        <v>2</v>
      </c>
      <c r="AQ6" s="157"/>
      <c r="AR6" s="158"/>
      <c r="AS6" s="158"/>
      <c r="AT6" s="158"/>
      <c r="AU6" s="159"/>
      <c r="AV6" s="159"/>
      <c r="AW6" s="159"/>
      <c r="AX6" s="160"/>
      <c r="AY6" s="157">
        <v>3</v>
      </c>
      <c r="AZ6" s="158">
        <v>1</v>
      </c>
      <c r="BA6" s="158">
        <v>7</v>
      </c>
      <c r="BB6" s="158">
        <v>3</v>
      </c>
      <c r="BC6" s="159">
        <v>0</v>
      </c>
      <c r="BD6" s="159">
        <v>2</v>
      </c>
      <c r="BE6" s="159">
        <v>1</v>
      </c>
      <c r="BF6" s="160">
        <v>4</v>
      </c>
      <c r="BG6" s="157">
        <v>3</v>
      </c>
      <c r="BH6" s="158">
        <v>1</v>
      </c>
      <c r="BI6" s="158">
        <v>6</v>
      </c>
      <c r="BJ6" s="158">
        <v>3</v>
      </c>
      <c r="BK6" s="159">
        <v>2</v>
      </c>
      <c r="BL6" s="159">
        <v>0</v>
      </c>
      <c r="BM6" s="159">
        <v>4</v>
      </c>
      <c r="BN6" s="160">
        <v>0</v>
      </c>
      <c r="BO6" s="157"/>
      <c r="BP6" s="158"/>
      <c r="BQ6" s="158"/>
      <c r="BR6" s="158"/>
      <c r="BS6" s="159"/>
      <c r="BT6" s="159"/>
      <c r="BU6" s="159"/>
      <c r="BV6" s="160"/>
      <c r="BW6" s="157">
        <v>2</v>
      </c>
      <c r="BX6" s="158">
        <v>0</v>
      </c>
      <c r="BY6" s="158">
        <v>4</v>
      </c>
      <c r="BZ6" s="158">
        <v>1</v>
      </c>
      <c r="CA6" s="159">
        <v>0</v>
      </c>
      <c r="CB6" s="159">
        <v>1</v>
      </c>
      <c r="CC6" s="159">
        <v>1</v>
      </c>
      <c r="CD6" s="160">
        <v>2</v>
      </c>
      <c r="CE6" s="157">
        <v>3</v>
      </c>
      <c r="CF6" s="158">
        <v>1</v>
      </c>
      <c r="CG6" s="158">
        <v>6</v>
      </c>
      <c r="CH6" s="158">
        <v>3</v>
      </c>
      <c r="CI6" s="159">
        <v>1</v>
      </c>
      <c r="CJ6" s="159">
        <v>1</v>
      </c>
      <c r="CK6" s="159">
        <v>2</v>
      </c>
      <c r="CL6" s="160">
        <v>3</v>
      </c>
      <c r="CM6" s="157"/>
      <c r="CN6" s="158"/>
      <c r="CO6" s="158"/>
      <c r="CP6" s="158"/>
      <c r="CQ6" s="159"/>
      <c r="CR6" s="159"/>
      <c r="CS6" s="159"/>
      <c r="CT6" s="160"/>
      <c r="CW6" s="162" t="s">
        <v>235</v>
      </c>
      <c r="CX6" s="162" t="s">
        <v>236</v>
      </c>
      <c r="CY6" s="142" t="s">
        <v>237</v>
      </c>
    </row>
    <row r="7" spans="1:103" ht="15" customHeight="1" x14ac:dyDescent="0.25">
      <c r="A7" s="243">
        <v>4</v>
      </c>
      <c r="B7" s="231" t="s">
        <v>248</v>
      </c>
      <c r="C7" s="232" t="s">
        <v>42</v>
      </c>
      <c r="D7" s="232">
        <f t="shared" si="0"/>
        <v>7.5</v>
      </c>
      <c r="E7" s="232">
        <f t="shared" si="1"/>
        <v>66.666666666666671</v>
      </c>
      <c r="F7" s="233">
        <f t="shared" si="2"/>
        <v>66.666666666666671</v>
      </c>
      <c r="G7" s="153">
        <f t="shared" si="3"/>
        <v>20</v>
      </c>
      <c r="H7" s="154">
        <f t="shared" si="4"/>
        <v>10</v>
      </c>
      <c r="I7" s="154">
        <f t="shared" si="5"/>
        <v>30</v>
      </c>
      <c r="J7" s="154">
        <f t="shared" si="6"/>
        <v>43</v>
      </c>
      <c r="K7" s="154">
        <f t="shared" si="7"/>
        <v>28</v>
      </c>
      <c r="L7" s="154">
        <f t="shared" si="8"/>
        <v>15</v>
      </c>
      <c r="M7" s="155">
        <f t="shared" si="9"/>
        <v>10</v>
      </c>
      <c r="N7" s="155">
        <f t="shared" si="10"/>
        <v>5</v>
      </c>
      <c r="O7" s="155">
        <f t="shared" si="11"/>
        <v>15</v>
      </c>
      <c r="P7" s="155">
        <f t="shared" si="12"/>
        <v>22</v>
      </c>
      <c r="Q7" s="155">
        <f t="shared" si="13"/>
        <v>14</v>
      </c>
      <c r="R7" s="156">
        <f t="shared" si="14"/>
        <v>8</v>
      </c>
      <c r="S7" s="157"/>
      <c r="T7" s="158"/>
      <c r="U7" s="158"/>
      <c r="V7" s="158"/>
      <c r="W7" s="159"/>
      <c r="X7" s="159"/>
      <c r="Y7" s="159"/>
      <c r="Z7" s="160"/>
      <c r="AA7" s="157">
        <v>1</v>
      </c>
      <c r="AB7" s="158">
        <v>1</v>
      </c>
      <c r="AC7" s="158">
        <v>3</v>
      </c>
      <c r="AD7" s="158">
        <v>3</v>
      </c>
      <c r="AE7" s="159">
        <v>1</v>
      </c>
      <c r="AF7" s="159">
        <v>0</v>
      </c>
      <c r="AG7" s="159">
        <v>2</v>
      </c>
      <c r="AH7" s="160">
        <v>1</v>
      </c>
      <c r="AI7" s="157">
        <v>3</v>
      </c>
      <c r="AJ7" s="158">
        <v>1</v>
      </c>
      <c r="AK7" s="158">
        <v>7</v>
      </c>
      <c r="AL7" s="158">
        <v>3</v>
      </c>
      <c r="AM7" s="159">
        <v>1</v>
      </c>
      <c r="AN7" s="159">
        <v>1</v>
      </c>
      <c r="AO7" s="159">
        <v>3</v>
      </c>
      <c r="AP7" s="160">
        <v>3</v>
      </c>
      <c r="AQ7" s="157">
        <v>3</v>
      </c>
      <c r="AR7" s="158">
        <v>1</v>
      </c>
      <c r="AS7" s="158">
        <v>6</v>
      </c>
      <c r="AT7" s="158">
        <v>3</v>
      </c>
      <c r="AU7" s="159">
        <v>1</v>
      </c>
      <c r="AV7" s="159">
        <v>1</v>
      </c>
      <c r="AW7" s="159">
        <v>2</v>
      </c>
      <c r="AX7" s="160">
        <v>2</v>
      </c>
      <c r="AY7" s="157">
        <v>1</v>
      </c>
      <c r="AZ7" s="158">
        <v>3</v>
      </c>
      <c r="BA7" s="158">
        <v>2</v>
      </c>
      <c r="BB7" s="158">
        <v>7</v>
      </c>
      <c r="BC7" s="159">
        <v>1</v>
      </c>
      <c r="BD7" s="159">
        <v>1</v>
      </c>
      <c r="BE7" s="159">
        <v>2</v>
      </c>
      <c r="BF7" s="160">
        <v>3</v>
      </c>
      <c r="BG7" s="157">
        <v>3</v>
      </c>
      <c r="BH7" s="158">
        <v>1</v>
      </c>
      <c r="BI7" s="158">
        <v>6</v>
      </c>
      <c r="BJ7" s="158">
        <v>3</v>
      </c>
      <c r="BK7" s="159">
        <v>1</v>
      </c>
      <c r="BL7" s="159">
        <v>1</v>
      </c>
      <c r="BM7" s="159">
        <v>3</v>
      </c>
      <c r="BN7" s="160">
        <v>2</v>
      </c>
      <c r="BO7" s="157">
        <v>3</v>
      </c>
      <c r="BP7" s="158">
        <v>1</v>
      </c>
      <c r="BQ7" s="158">
        <v>6</v>
      </c>
      <c r="BR7" s="158">
        <v>4</v>
      </c>
      <c r="BS7" s="159">
        <v>1</v>
      </c>
      <c r="BT7" s="159">
        <v>1</v>
      </c>
      <c r="BU7" s="159">
        <v>2</v>
      </c>
      <c r="BV7" s="160">
        <v>2</v>
      </c>
      <c r="BW7" s="157">
        <v>3</v>
      </c>
      <c r="BX7" s="158">
        <v>1</v>
      </c>
      <c r="BY7" s="158">
        <v>7</v>
      </c>
      <c r="BZ7" s="158">
        <v>3</v>
      </c>
      <c r="CA7" s="159">
        <v>2</v>
      </c>
      <c r="CB7" s="159">
        <v>0</v>
      </c>
      <c r="CC7" s="159">
        <v>4</v>
      </c>
      <c r="CD7" s="160">
        <v>0</v>
      </c>
      <c r="CE7" s="157">
        <v>3</v>
      </c>
      <c r="CF7" s="158">
        <v>1</v>
      </c>
      <c r="CG7" s="158">
        <v>6</v>
      </c>
      <c r="CH7" s="158">
        <v>2</v>
      </c>
      <c r="CI7" s="159">
        <v>2</v>
      </c>
      <c r="CJ7" s="159">
        <v>0</v>
      </c>
      <c r="CK7" s="159">
        <v>4</v>
      </c>
      <c r="CL7" s="160">
        <v>1</v>
      </c>
      <c r="CM7" s="157"/>
      <c r="CN7" s="158"/>
      <c r="CO7" s="158"/>
      <c r="CP7" s="158"/>
      <c r="CQ7" s="159"/>
      <c r="CR7" s="159"/>
      <c r="CS7" s="159"/>
      <c r="CT7" s="160"/>
    </row>
    <row r="8" spans="1:103" ht="15" customHeight="1" x14ac:dyDescent="0.25">
      <c r="A8" s="243">
        <v>5</v>
      </c>
      <c r="B8" s="231" t="s">
        <v>264</v>
      </c>
      <c r="C8" s="232" t="s">
        <v>42</v>
      </c>
      <c r="D8" s="232">
        <f t="shared" si="0"/>
        <v>6</v>
      </c>
      <c r="E8" s="232">
        <f t="shared" si="1"/>
        <v>66.666666666666671</v>
      </c>
      <c r="F8" s="233">
        <f t="shared" si="2"/>
        <v>58.333333333333336</v>
      </c>
      <c r="G8" s="153">
        <f t="shared" si="3"/>
        <v>16</v>
      </c>
      <c r="H8" s="154">
        <f t="shared" si="4"/>
        <v>8</v>
      </c>
      <c r="I8" s="154">
        <f t="shared" si="5"/>
        <v>24</v>
      </c>
      <c r="J8" s="154">
        <f t="shared" si="6"/>
        <v>36</v>
      </c>
      <c r="K8" s="154">
        <f t="shared" si="7"/>
        <v>19</v>
      </c>
      <c r="L8" s="154">
        <f t="shared" si="8"/>
        <v>17</v>
      </c>
      <c r="M8" s="155">
        <f t="shared" si="9"/>
        <v>7</v>
      </c>
      <c r="N8" s="155">
        <f t="shared" si="10"/>
        <v>5</v>
      </c>
      <c r="O8" s="155">
        <f t="shared" si="11"/>
        <v>12</v>
      </c>
      <c r="P8" s="155">
        <f t="shared" si="12"/>
        <v>15</v>
      </c>
      <c r="Q8" s="155">
        <f t="shared" si="13"/>
        <v>12</v>
      </c>
      <c r="R8" s="156">
        <f t="shared" si="14"/>
        <v>3</v>
      </c>
      <c r="S8" s="157">
        <v>2</v>
      </c>
      <c r="T8" s="158">
        <v>2</v>
      </c>
      <c r="U8" s="158">
        <v>5</v>
      </c>
      <c r="V8" s="158">
        <v>4</v>
      </c>
      <c r="W8" s="159">
        <v>1</v>
      </c>
      <c r="X8" s="159">
        <v>1</v>
      </c>
      <c r="Y8" s="159">
        <v>3</v>
      </c>
      <c r="Z8" s="160">
        <v>2</v>
      </c>
      <c r="AA8" s="157">
        <v>2</v>
      </c>
      <c r="AB8" s="158">
        <v>2</v>
      </c>
      <c r="AC8" s="158">
        <v>5</v>
      </c>
      <c r="AD8" s="158">
        <v>5</v>
      </c>
      <c r="AE8" s="159">
        <v>0</v>
      </c>
      <c r="AF8" s="159">
        <v>2</v>
      </c>
      <c r="AG8" s="159">
        <v>0</v>
      </c>
      <c r="AH8" s="160">
        <v>4</v>
      </c>
      <c r="AI8" s="157"/>
      <c r="AJ8" s="158"/>
      <c r="AK8" s="158"/>
      <c r="AL8" s="158"/>
      <c r="AM8" s="159"/>
      <c r="AN8" s="159"/>
      <c r="AO8" s="159"/>
      <c r="AP8" s="160"/>
      <c r="AQ8" s="157"/>
      <c r="AR8" s="158"/>
      <c r="AS8" s="158"/>
      <c r="AT8" s="158"/>
      <c r="AU8" s="159"/>
      <c r="AV8" s="159"/>
      <c r="AW8" s="159"/>
      <c r="AX8" s="160"/>
      <c r="AY8" s="157"/>
      <c r="AZ8" s="158"/>
      <c r="BA8" s="158"/>
      <c r="BB8" s="158"/>
      <c r="BC8" s="159"/>
      <c r="BD8" s="159"/>
      <c r="BE8" s="159"/>
      <c r="BF8" s="160"/>
      <c r="BG8" s="157">
        <v>3</v>
      </c>
      <c r="BH8" s="158">
        <v>1</v>
      </c>
      <c r="BI8" s="158">
        <v>6</v>
      </c>
      <c r="BJ8" s="158">
        <v>3</v>
      </c>
      <c r="BK8" s="159">
        <v>1</v>
      </c>
      <c r="BL8" s="159">
        <v>1</v>
      </c>
      <c r="BM8" s="159">
        <v>2</v>
      </c>
      <c r="BN8" s="160">
        <v>2</v>
      </c>
      <c r="BO8" s="157">
        <v>2</v>
      </c>
      <c r="BP8" s="158">
        <v>2</v>
      </c>
      <c r="BQ8" s="158">
        <v>5</v>
      </c>
      <c r="BR8" s="158">
        <v>4</v>
      </c>
      <c r="BS8" s="159">
        <v>2</v>
      </c>
      <c r="BT8" s="159">
        <v>0</v>
      </c>
      <c r="BU8" s="159">
        <v>4</v>
      </c>
      <c r="BV8" s="160">
        <v>1</v>
      </c>
      <c r="BW8" s="157">
        <v>4</v>
      </c>
      <c r="BX8" s="158">
        <v>0</v>
      </c>
      <c r="BY8" s="158">
        <v>8</v>
      </c>
      <c r="BZ8" s="158">
        <v>0</v>
      </c>
      <c r="CA8" s="159">
        <v>2</v>
      </c>
      <c r="CB8" s="159">
        <v>0</v>
      </c>
      <c r="CC8" s="159">
        <v>4</v>
      </c>
      <c r="CD8" s="160">
        <v>0</v>
      </c>
      <c r="CE8" s="157">
        <v>3</v>
      </c>
      <c r="CF8" s="158">
        <v>1</v>
      </c>
      <c r="CG8" s="158">
        <v>7</v>
      </c>
      <c r="CH8" s="158">
        <v>3</v>
      </c>
      <c r="CI8" s="159">
        <v>1</v>
      </c>
      <c r="CJ8" s="159">
        <v>1</v>
      </c>
      <c r="CK8" s="159">
        <v>2</v>
      </c>
      <c r="CL8" s="160">
        <v>3</v>
      </c>
      <c r="CM8" s="157"/>
      <c r="CN8" s="158"/>
      <c r="CO8" s="158"/>
      <c r="CP8" s="158"/>
      <c r="CQ8" s="159"/>
      <c r="CR8" s="159"/>
      <c r="CS8" s="159"/>
      <c r="CT8" s="160"/>
      <c r="CV8" s="142" t="s">
        <v>66</v>
      </c>
      <c r="CW8" s="453"/>
      <c r="CX8" s="453"/>
      <c r="CY8" s="142">
        <v>6</v>
      </c>
    </row>
    <row r="9" spans="1:103" ht="15" customHeight="1" x14ac:dyDescent="0.25">
      <c r="A9" s="243">
        <v>6</v>
      </c>
      <c r="B9" s="228" t="s">
        <v>381</v>
      </c>
      <c r="C9" s="229" t="s">
        <v>43</v>
      </c>
      <c r="D9" s="229">
        <f t="shared" si="0"/>
        <v>5</v>
      </c>
      <c r="E9" s="229">
        <f t="shared" si="1"/>
        <v>65</v>
      </c>
      <c r="F9" s="230">
        <f t="shared" si="2"/>
        <v>70</v>
      </c>
      <c r="G9" s="153">
        <f t="shared" si="3"/>
        <v>13</v>
      </c>
      <c r="H9" s="154">
        <f t="shared" si="4"/>
        <v>7</v>
      </c>
      <c r="I9" s="154">
        <f t="shared" si="5"/>
        <v>20</v>
      </c>
      <c r="J9" s="154">
        <f t="shared" si="6"/>
        <v>31</v>
      </c>
      <c r="K9" s="154">
        <f t="shared" si="7"/>
        <v>18</v>
      </c>
      <c r="L9" s="154">
        <f t="shared" si="8"/>
        <v>13</v>
      </c>
      <c r="M9" s="155">
        <f t="shared" si="9"/>
        <v>7</v>
      </c>
      <c r="N9" s="155">
        <f t="shared" si="10"/>
        <v>3</v>
      </c>
      <c r="O9" s="155">
        <f t="shared" si="11"/>
        <v>10</v>
      </c>
      <c r="P9" s="155">
        <f t="shared" si="12"/>
        <v>15</v>
      </c>
      <c r="Q9" s="155">
        <f t="shared" si="13"/>
        <v>10</v>
      </c>
      <c r="R9" s="156">
        <f t="shared" si="14"/>
        <v>5</v>
      </c>
      <c r="S9" s="157"/>
      <c r="T9" s="158"/>
      <c r="U9" s="158"/>
      <c r="V9" s="158"/>
      <c r="W9" s="159"/>
      <c r="X9" s="159"/>
      <c r="Y9" s="159"/>
      <c r="Z9" s="160"/>
      <c r="AA9" s="157">
        <v>4</v>
      </c>
      <c r="AB9" s="158">
        <v>0</v>
      </c>
      <c r="AC9" s="158">
        <v>8</v>
      </c>
      <c r="AD9" s="158">
        <v>2</v>
      </c>
      <c r="AE9" s="159">
        <v>1</v>
      </c>
      <c r="AF9" s="159">
        <v>1</v>
      </c>
      <c r="AG9" s="159">
        <v>2</v>
      </c>
      <c r="AH9" s="160">
        <v>3</v>
      </c>
      <c r="AI9" s="157">
        <v>3</v>
      </c>
      <c r="AJ9" s="158">
        <v>1</v>
      </c>
      <c r="AK9" s="158">
        <v>6</v>
      </c>
      <c r="AL9" s="158">
        <v>3</v>
      </c>
      <c r="AM9" s="159">
        <v>2</v>
      </c>
      <c r="AN9" s="159">
        <v>0</v>
      </c>
      <c r="AO9" s="159">
        <v>4</v>
      </c>
      <c r="AP9" s="160">
        <v>2</v>
      </c>
      <c r="AQ9" s="157"/>
      <c r="AR9" s="158"/>
      <c r="AS9" s="158"/>
      <c r="AT9" s="158"/>
      <c r="AU9" s="159"/>
      <c r="AV9" s="159"/>
      <c r="AW9" s="159"/>
      <c r="AX9" s="160"/>
      <c r="AY9" s="157">
        <v>2</v>
      </c>
      <c r="AZ9" s="158">
        <v>2</v>
      </c>
      <c r="BA9" s="158">
        <v>5</v>
      </c>
      <c r="BB9" s="158">
        <v>4</v>
      </c>
      <c r="BC9" s="159">
        <v>0</v>
      </c>
      <c r="BD9" s="159">
        <v>2</v>
      </c>
      <c r="BE9" s="159">
        <v>1</v>
      </c>
      <c r="BF9" s="160">
        <v>4</v>
      </c>
      <c r="BG9" s="157"/>
      <c r="BH9" s="158"/>
      <c r="BI9" s="158"/>
      <c r="BJ9" s="158"/>
      <c r="BK9" s="159"/>
      <c r="BL9" s="159"/>
      <c r="BM9" s="159"/>
      <c r="BN9" s="160"/>
      <c r="BO9" s="157">
        <v>3</v>
      </c>
      <c r="BP9" s="158">
        <v>1</v>
      </c>
      <c r="BQ9" s="158">
        <v>7</v>
      </c>
      <c r="BR9" s="158">
        <v>2</v>
      </c>
      <c r="BS9" s="159">
        <v>2</v>
      </c>
      <c r="BT9" s="159">
        <v>0</v>
      </c>
      <c r="BU9" s="159">
        <v>4</v>
      </c>
      <c r="BV9" s="160">
        <v>0</v>
      </c>
      <c r="BW9" s="157">
        <v>1</v>
      </c>
      <c r="BX9" s="158">
        <v>3</v>
      </c>
      <c r="BY9" s="158">
        <v>5</v>
      </c>
      <c r="BZ9" s="158">
        <v>7</v>
      </c>
      <c r="CA9" s="159">
        <v>2</v>
      </c>
      <c r="CB9" s="159">
        <v>0</v>
      </c>
      <c r="CC9" s="159">
        <v>4</v>
      </c>
      <c r="CD9" s="160">
        <v>1</v>
      </c>
      <c r="CE9" s="157"/>
      <c r="CF9" s="158"/>
      <c r="CG9" s="158"/>
      <c r="CH9" s="158"/>
      <c r="CI9" s="159"/>
      <c r="CJ9" s="159"/>
      <c r="CK9" s="159"/>
      <c r="CL9" s="160"/>
      <c r="CM9" s="157"/>
      <c r="CN9" s="158"/>
      <c r="CO9" s="158"/>
      <c r="CP9" s="158"/>
      <c r="CQ9" s="159"/>
      <c r="CR9" s="159"/>
      <c r="CS9" s="159"/>
      <c r="CT9" s="160"/>
      <c r="CV9" s="142" t="s">
        <v>42</v>
      </c>
      <c r="CW9" s="453"/>
      <c r="CX9" s="453"/>
      <c r="CY9" s="142">
        <v>6</v>
      </c>
    </row>
    <row r="10" spans="1:103" ht="15" customHeight="1" x14ac:dyDescent="0.25">
      <c r="A10" s="243">
        <v>7</v>
      </c>
      <c r="B10" s="228" t="s">
        <v>253</v>
      </c>
      <c r="C10" s="229" t="s">
        <v>43</v>
      </c>
      <c r="D10" s="229">
        <f t="shared" si="0"/>
        <v>7</v>
      </c>
      <c r="E10" s="229">
        <f t="shared" si="1"/>
        <v>64.285714285714292</v>
      </c>
      <c r="F10" s="230">
        <f t="shared" si="2"/>
        <v>64.285714285714292</v>
      </c>
      <c r="G10" s="153">
        <f t="shared" si="3"/>
        <v>18</v>
      </c>
      <c r="H10" s="154">
        <f t="shared" si="4"/>
        <v>10</v>
      </c>
      <c r="I10" s="154">
        <f t="shared" si="5"/>
        <v>28</v>
      </c>
      <c r="J10" s="154">
        <f t="shared" si="6"/>
        <v>40</v>
      </c>
      <c r="K10" s="154">
        <f t="shared" si="7"/>
        <v>27</v>
      </c>
      <c r="L10" s="154">
        <f t="shared" si="8"/>
        <v>13</v>
      </c>
      <c r="M10" s="155">
        <f t="shared" si="9"/>
        <v>9</v>
      </c>
      <c r="N10" s="155">
        <f t="shared" si="10"/>
        <v>5</v>
      </c>
      <c r="O10" s="155">
        <f t="shared" si="11"/>
        <v>14</v>
      </c>
      <c r="P10" s="155">
        <f t="shared" si="12"/>
        <v>20</v>
      </c>
      <c r="Q10" s="155">
        <f t="shared" si="13"/>
        <v>15</v>
      </c>
      <c r="R10" s="156">
        <f t="shared" si="14"/>
        <v>5</v>
      </c>
      <c r="S10" s="157"/>
      <c r="T10" s="158"/>
      <c r="U10" s="158"/>
      <c r="V10" s="158"/>
      <c r="W10" s="159"/>
      <c r="X10" s="159"/>
      <c r="Y10" s="159"/>
      <c r="Z10" s="160"/>
      <c r="AA10" s="157">
        <v>2</v>
      </c>
      <c r="AB10" s="158">
        <v>2</v>
      </c>
      <c r="AC10" s="158">
        <v>4</v>
      </c>
      <c r="AD10" s="158">
        <v>4</v>
      </c>
      <c r="AE10" s="159">
        <v>1</v>
      </c>
      <c r="AF10" s="159">
        <v>1</v>
      </c>
      <c r="AG10" s="159">
        <v>2</v>
      </c>
      <c r="AH10" s="160">
        <v>3</v>
      </c>
      <c r="AI10" s="157">
        <v>3</v>
      </c>
      <c r="AJ10" s="158">
        <v>1</v>
      </c>
      <c r="AK10" s="158">
        <v>6</v>
      </c>
      <c r="AL10" s="158">
        <v>4</v>
      </c>
      <c r="AM10" s="159">
        <v>2</v>
      </c>
      <c r="AN10" s="159">
        <v>0</v>
      </c>
      <c r="AO10" s="159">
        <v>4</v>
      </c>
      <c r="AP10" s="160">
        <v>2</v>
      </c>
      <c r="AQ10" s="157">
        <v>3</v>
      </c>
      <c r="AR10" s="158">
        <v>1</v>
      </c>
      <c r="AS10" s="158">
        <v>7</v>
      </c>
      <c r="AT10" s="158">
        <v>4</v>
      </c>
      <c r="AU10" s="159">
        <v>1</v>
      </c>
      <c r="AV10" s="159">
        <v>1</v>
      </c>
      <c r="AW10" s="159">
        <v>3</v>
      </c>
      <c r="AX10" s="160">
        <v>3</v>
      </c>
      <c r="AY10" s="157">
        <v>2</v>
      </c>
      <c r="AZ10" s="158">
        <v>2</v>
      </c>
      <c r="BA10" s="158">
        <v>6</v>
      </c>
      <c r="BB10" s="158">
        <v>5</v>
      </c>
      <c r="BC10" s="159">
        <v>2</v>
      </c>
      <c r="BD10" s="159">
        <v>0</v>
      </c>
      <c r="BE10" s="159">
        <v>4</v>
      </c>
      <c r="BF10" s="160">
        <v>0</v>
      </c>
      <c r="BG10" s="157">
        <v>4</v>
      </c>
      <c r="BH10" s="158">
        <v>0</v>
      </c>
      <c r="BI10" s="158">
        <v>8</v>
      </c>
      <c r="BJ10" s="158">
        <v>1</v>
      </c>
      <c r="BK10" s="159">
        <v>2</v>
      </c>
      <c r="BL10" s="159">
        <v>0</v>
      </c>
      <c r="BM10" s="159">
        <v>4</v>
      </c>
      <c r="BN10" s="160">
        <v>0</v>
      </c>
      <c r="BO10" s="157"/>
      <c r="BP10" s="158"/>
      <c r="BQ10" s="158"/>
      <c r="BR10" s="158"/>
      <c r="BS10" s="159"/>
      <c r="BT10" s="159"/>
      <c r="BU10" s="159"/>
      <c r="BV10" s="160"/>
      <c r="BW10" s="157">
        <v>1</v>
      </c>
      <c r="BX10" s="158">
        <v>3</v>
      </c>
      <c r="BY10" s="158">
        <v>2</v>
      </c>
      <c r="BZ10" s="158">
        <v>6</v>
      </c>
      <c r="CA10" s="159">
        <v>1</v>
      </c>
      <c r="CB10" s="159">
        <v>1</v>
      </c>
      <c r="CC10" s="159">
        <v>3</v>
      </c>
      <c r="CD10" s="160">
        <v>3</v>
      </c>
      <c r="CE10" s="157">
        <v>3</v>
      </c>
      <c r="CF10" s="158">
        <v>1</v>
      </c>
      <c r="CG10" s="158">
        <v>7</v>
      </c>
      <c r="CH10" s="158">
        <v>3</v>
      </c>
      <c r="CI10" s="159">
        <v>0</v>
      </c>
      <c r="CJ10" s="159">
        <v>2</v>
      </c>
      <c r="CK10" s="159">
        <v>0</v>
      </c>
      <c r="CL10" s="160">
        <v>4</v>
      </c>
      <c r="CM10" s="157"/>
      <c r="CN10" s="158"/>
      <c r="CO10" s="158"/>
      <c r="CP10" s="158"/>
      <c r="CQ10" s="159"/>
      <c r="CR10" s="159"/>
      <c r="CS10" s="159"/>
      <c r="CT10" s="160"/>
      <c r="CV10" s="142" t="s">
        <v>30</v>
      </c>
      <c r="CW10" s="453"/>
      <c r="CX10" s="453"/>
      <c r="CY10" s="142">
        <v>5</v>
      </c>
    </row>
    <row r="11" spans="1:103" ht="15" customHeight="1" x14ac:dyDescent="0.25">
      <c r="A11" s="243">
        <v>8</v>
      </c>
      <c r="B11" s="231" t="s">
        <v>238</v>
      </c>
      <c r="C11" s="232" t="s">
        <v>42</v>
      </c>
      <c r="D11" s="232">
        <f t="shared" si="0"/>
        <v>7</v>
      </c>
      <c r="E11" s="232">
        <f t="shared" si="1"/>
        <v>60.714285714285715</v>
      </c>
      <c r="F11" s="233">
        <f t="shared" si="2"/>
        <v>61.53846153846154</v>
      </c>
      <c r="G11" s="153">
        <f t="shared" si="3"/>
        <v>17</v>
      </c>
      <c r="H11" s="154">
        <f t="shared" si="4"/>
        <v>11</v>
      </c>
      <c r="I11" s="154">
        <f t="shared" si="5"/>
        <v>28</v>
      </c>
      <c r="J11" s="154">
        <f t="shared" si="6"/>
        <v>38</v>
      </c>
      <c r="K11" s="154">
        <f t="shared" si="7"/>
        <v>32</v>
      </c>
      <c r="L11" s="154">
        <f t="shared" si="8"/>
        <v>6</v>
      </c>
      <c r="M11" s="155">
        <f t="shared" si="9"/>
        <v>8</v>
      </c>
      <c r="N11" s="155">
        <f t="shared" si="10"/>
        <v>5</v>
      </c>
      <c r="O11" s="155">
        <f t="shared" si="11"/>
        <v>13</v>
      </c>
      <c r="P11" s="155">
        <f t="shared" si="12"/>
        <v>17</v>
      </c>
      <c r="Q11" s="155">
        <f t="shared" si="13"/>
        <v>14</v>
      </c>
      <c r="R11" s="156">
        <f t="shared" si="14"/>
        <v>3</v>
      </c>
      <c r="S11" s="157">
        <v>2</v>
      </c>
      <c r="T11" s="158">
        <v>2</v>
      </c>
      <c r="U11" s="158">
        <v>5</v>
      </c>
      <c r="V11" s="158">
        <v>6</v>
      </c>
      <c r="W11" s="159">
        <v>2</v>
      </c>
      <c r="X11" s="159">
        <v>0</v>
      </c>
      <c r="Y11" s="159">
        <v>4</v>
      </c>
      <c r="Z11" s="160">
        <v>1</v>
      </c>
      <c r="AA11" s="157">
        <v>0</v>
      </c>
      <c r="AB11" s="158">
        <v>2</v>
      </c>
      <c r="AC11" s="158">
        <v>1</v>
      </c>
      <c r="AD11" s="158">
        <v>4</v>
      </c>
      <c r="AE11" s="159">
        <v>1</v>
      </c>
      <c r="AF11" s="159">
        <v>0</v>
      </c>
      <c r="AG11" s="159">
        <v>2</v>
      </c>
      <c r="AH11" s="160">
        <v>0</v>
      </c>
      <c r="AI11" s="157">
        <v>2</v>
      </c>
      <c r="AJ11" s="158">
        <v>2</v>
      </c>
      <c r="AK11" s="158">
        <v>6</v>
      </c>
      <c r="AL11" s="158">
        <v>5</v>
      </c>
      <c r="AM11" s="159">
        <v>1</v>
      </c>
      <c r="AN11" s="159">
        <v>1</v>
      </c>
      <c r="AO11" s="159">
        <v>2</v>
      </c>
      <c r="AP11" s="160">
        <v>3</v>
      </c>
      <c r="AQ11" s="157"/>
      <c r="AR11" s="158"/>
      <c r="AS11" s="158"/>
      <c r="AT11" s="158"/>
      <c r="AU11" s="159"/>
      <c r="AV11" s="159"/>
      <c r="AW11" s="159"/>
      <c r="AX11" s="160"/>
      <c r="AY11" s="157">
        <v>1</v>
      </c>
      <c r="AZ11" s="158">
        <v>3</v>
      </c>
      <c r="BA11" s="158">
        <v>2</v>
      </c>
      <c r="BB11" s="158">
        <v>7</v>
      </c>
      <c r="BC11" s="159">
        <v>1</v>
      </c>
      <c r="BD11" s="159">
        <v>1</v>
      </c>
      <c r="BE11" s="159">
        <v>2</v>
      </c>
      <c r="BF11" s="160">
        <v>3</v>
      </c>
      <c r="BG11" s="157">
        <v>3</v>
      </c>
      <c r="BH11" s="158">
        <v>1</v>
      </c>
      <c r="BI11" s="158">
        <v>6</v>
      </c>
      <c r="BJ11" s="158">
        <v>4</v>
      </c>
      <c r="BK11" s="159">
        <v>1</v>
      </c>
      <c r="BL11" s="159">
        <v>1</v>
      </c>
      <c r="BM11" s="159">
        <v>3</v>
      </c>
      <c r="BN11" s="160">
        <v>2</v>
      </c>
      <c r="BO11" s="157">
        <v>4</v>
      </c>
      <c r="BP11" s="158">
        <v>0</v>
      </c>
      <c r="BQ11" s="158">
        <v>8</v>
      </c>
      <c r="BR11" s="158">
        <v>2</v>
      </c>
      <c r="BS11" s="159">
        <v>1</v>
      </c>
      <c r="BT11" s="159">
        <v>1</v>
      </c>
      <c r="BU11" s="159">
        <v>2</v>
      </c>
      <c r="BV11" s="160">
        <v>2</v>
      </c>
      <c r="BW11" s="157">
        <v>2</v>
      </c>
      <c r="BX11" s="158">
        <v>0</v>
      </c>
      <c r="BY11" s="158">
        <v>4</v>
      </c>
      <c r="BZ11" s="158">
        <v>1</v>
      </c>
      <c r="CA11" s="159">
        <v>0</v>
      </c>
      <c r="CB11" s="159">
        <v>0</v>
      </c>
      <c r="CC11" s="159">
        <v>0</v>
      </c>
      <c r="CD11" s="160">
        <v>0</v>
      </c>
      <c r="CE11" s="157">
        <v>3</v>
      </c>
      <c r="CF11" s="158">
        <v>1</v>
      </c>
      <c r="CG11" s="158">
        <v>6</v>
      </c>
      <c r="CH11" s="158">
        <v>3</v>
      </c>
      <c r="CI11" s="159">
        <v>1</v>
      </c>
      <c r="CJ11" s="159">
        <v>1</v>
      </c>
      <c r="CK11" s="159">
        <v>2</v>
      </c>
      <c r="CL11" s="160">
        <v>3</v>
      </c>
      <c r="CM11" s="157"/>
      <c r="CN11" s="158"/>
      <c r="CO11" s="158"/>
      <c r="CP11" s="158"/>
      <c r="CQ11" s="159"/>
      <c r="CR11" s="159"/>
      <c r="CS11" s="159"/>
      <c r="CT11" s="160"/>
      <c r="CV11" s="142" t="s">
        <v>43</v>
      </c>
      <c r="CW11" s="453"/>
      <c r="CX11" s="453"/>
      <c r="CY11" s="142">
        <v>9</v>
      </c>
    </row>
    <row r="12" spans="1:103" ht="15" customHeight="1" x14ac:dyDescent="0.25">
      <c r="A12" s="243">
        <v>9</v>
      </c>
      <c r="B12" s="225" t="s">
        <v>240</v>
      </c>
      <c r="C12" s="226" t="s">
        <v>30</v>
      </c>
      <c r="D12" s="226">
        <f t="shared" si="0"/>
        <v>7.5</v>
      </c>
      <c r="E12" s="226">
        <f t="shared" si="1"/>
        <v>60</v>
      </c>
      <c r="F12" s="227">
        <f t="shared" si="2"/>
        <v>60</v>
      </c>
      <c r="G12" s="153">
        <f t="shared" si="3"/>
        <v>18</v>
      </c>
      <c r="H12" s="154">
        <f t="shared" si="4"/>
        <v>12</v>
      </c>
      <c r="I12" s="154">
        <f t="shared" si="5"/>
        <v>30</v>
      </c>
      <c r="J12" s="154">
        <f t="shared" si="6"/>
        <v>41</v>
      </c>
      <c r="K12" s="154">
        <f t="shared" si="7"/>
        <v>32</v>
      </c>
      <c r="L12" s="154">
        <f t="shared" si="8"/>
        <v>9</v>
      </c>
      <c r="M12" s="155">
        <f t="shared" si="9"/>
        <v>9</v>
      </c>
      <c r="N12" s="155">
        <f t="shared" si="10"/>
        <v>6</v>
      </c>
      <c r="O12" s="155">
        <f t="shared" si="11"/>
        <v>15</v>
      </c>
      <c r="P12" s="155">
        <f t="shared" si="12"/>
        <v>20</v>
      </c>
      <c r="Q12" s="155">
        <f t="shared" si="13"/>
        <v>13</v>
      </c>
      <c r="R12" s="156">
        <f t="shared" si="14"/>
        <v>7</v>
      </c>
      <c r="S12" s="157">
        <v>1</v>
      </c>
      <c r="T12" s="158">
        <v>3</v>
      </c>
      <c r="U12" s="158">
        <v>4</v>
      </c>
      <c r="V12" s="158">
        <v>6</v>
      </c>
      <c r="W12" s="159">
        <v>0</v>
      </c>
      <c r="X12" s="159">
        <v>2</v>
      </c>
      <c r="Y12" s="159">
        <v>0</v>
      </c>
      <c r="Z12" s="160">
        <v>4</v>
      </c>
      <c r="AA12" s="157">
        <v>4</v>
      </c>
      <c r="AB12" s="158">
        <v>0</v>
      </c>
      <c r="AC12" s="158">
        <v>8</v>
      </c>
      <c r="AD12" s="158">
        <v>3</v>
      </c>
      <c r="AE12" s="159">
        <v>2</v>
      </c>
      <c r="AF12" s="159">
        <v>0</v>
      </c>
      <c r="AG12" s="159">
        <v>4</v>
      </c>
      <c r="AH12" s="160">
        <v>0</v>
      </c>
      <c r="AI12" s="157"/>
      <c r="AJ12" s="158"/>
      <c r="AK12" s="158"/>
      <c r="AL12" s="158"/>
      <c r="AM12" s="159"/>
      <c r="AN12" s="159"/>
      <c r="AO12" s="159"/>
      <c r="AP12" s="160"/>
      <c r="AQ12" s="157">
        <v>2</v>
      </c>
      <c r="AR12" s="158">
        <v>2</v>
      </c>
      <c r="AS12" s="158">
        <v>5</v>
      </c>
      <c r="AT12" s="158">
        <v>6</v>
      </c>
      <c r="AU12" s="159">
        <v>1</v>
      </c>
      <c r="AV12" s="159">
        <v>1</v>
      </c>
      <c r="AW12" s="159">
        <v>3</v>
      </c>
      <c r="AX12" s="160">
        <v>3</v>
      </c>
      <c r="AY12" s="157">
        <v>1</v>
      </c>
      <c r="AZ12" s="158">
        <v>3</v>
      </c>
      <c r="BA12" s="158">
        <v>2</v>
      </c>
      <c r="BB12" s="158">
        <v>6</v>
      </c>
      <c r="BC12" s="159">
        <v>1</v>
      </c>
      <c r="BD12" s="159">
        <v>1</v>
      </c>
      <c r="BE12" s="159">
        <v>2</v>
      </c>
      <c r="BF12" s="160">
        <v>2</v>
      </c>
      <c r="BG12" s="157">
        <v>3</v>
      </c>
      <c r="BH12" s="158">
        <v>1</v>
      </c>
      <c r="BI12" s="158">
        <v>7</v>
      </c>
      <c r="BJ12" s="158">
        <v>2</v>
      </c>
      <c r="BK12" s="159">
        <v>1</v>
      </c>
      <c r="BL12" s="159">
        <v>1</v>
      </c>
      <c r="BM12" s="159">
        <v>2</v>
      </c>
      <c r="BN12" s="160">
        <v>2</v>
      </c>
      <c r="BO12" s="157">
        <v>2</v>
      </c>
      <c r="BP12" s="158">
        <v>0</v>
      </c>
      <c r="BQ12" s="158">
        <v>4</v>
      </c>
      <c r="BR12" s="158">
        <v>1</v>
      </c>
      <c r="BS12" s="159">
        <v>1</v>
      </c>
      <c r="BT12" s="159">
        <v>0</v>
      </c>
      <c r="BU12" s="159">
        <v>2</v>
      </c>
      <c r="BV12" s="160">
        <v>0</v>
      </c>
      <c r="BW12" s="157">
        <v>4</v>
      </c>
      <c r="BX12" s="158">
        <v>0</v>
      </c>
      <c r="BY12" s="158">
        <v>8</v>
      </c>
      <c r="BZ12" s="158">
        <v>2</v>
      </c>
      <c r="CA12" s="159">
        <v>1</v>
      </c>
      <c r="CB12" s="159">
        <v>1</v>
      </c>
      <c r="CC12" s="159">
        <v>3</v>
      </c>
      <c r="CD12" s="160">
        <v>2</v>
      </c>
      <c r="CE12" s="157">
        <v>1</v>
      </c>
      <c r="CF12" s="158">
        <v>3</v>
      </c>
      <c r="CG12" s="158">
        <v>3</v>
      </c>
      <c r="CH12" s="158">
        <v>6</v>
      </c>
      <c r="CI12" s="159">
        <v>2</v>
      </c>
      <c r="CJ12" s="159">
        <v>0</v>
      </c>
      <c r="CK12" s="159">
        <v>4</v>
      </c>
      <c r="CL12" s="160">
        <v>0</v>
      </c>
      <c r="CM12" s="157"/>
      <c r="CN12" s="158"/>
      <c r="CO12" s="158"/>
      <c r="CP12" s="158"/>
      <c r="CQ12" s="159"/>
      <c r="CR12" s="159"/>
      <c r="CS12" s="159"/>
      <c r="CT12" s="160"/>
      <c r="CV12" s="142" t="s">
        <v>83</v>
      </c>
      <c r="CW12" s="453"/>
      <c r="CX12" s="453"/>
      <c r="CY12" s="142">
        <v>6</v>
      </c>
    </row>
    <row r="13" spans="1:103" ht="15" customHeight="1" x14ac:dyDescent="0.25">
      <c r="A13" s="243">
        <v>10</v>
      </c>
      <c r="B13" s="222" t="s">
        <v>231</v>
      </c>
      <c r="C13" s="223" t="s">
        <v>229</v>
      </c>
      <c r="D13" s="223">
        <f t="shared" si="0"/>
        <v>8.75</v>
      </c>
      <c r="E13" s="223">
        <f t="shared" si="1"/>
        <v>60</v>
      </c>
      <c r="F13" s="224">
        <f t="shared" si="2"/>
        <v>52.941176470588232</v>
      </c>
      <c r="G13" s="153">
        <f t="shared" si="3"/>
        <v>21</v>
      </c>
      <c r="H13" s="154">
        <f t="shared" si="4"/>
        <v>14</v>
      </c>
      <c r="I13" s="154">
        <f t="shared" si="5"/>
        <v>35</v>
      </c>
      <c r="J13" s="154">
        <f t="shared" si="6"/>
        <v>46</v>
      </c>
      <c r="K13" s="154">
        <f t="shared" si="7"/>
        <v>34</v>
      </c>
      <c r="L13" s="154">
        <f t="shared" si="8"/>
        <v>12</v>
      </c>
      <c r="M13" s="155">
        <f t="shared" si="9"/>
        <v>9</v>
      </c>
      <c r="N13" s="155">
        <f t="shared" si="10"/>
        <v>8</v>
      </c>
      <c r="O13" s="155">
        <f t="shared" si="11"/>
        <v>17</v>
      </c>
      <c r="P13" s="155">
        <f t="shared" si="12"/>
        <v>22</v>
      </c>
      <c r="Q13" s="155">
        <f t="shared" si="13"/>
        <v>21</v>
      </c>
      <c r="R13" s="156">
        <f t="shared" si="14"/>
        <v>1</v>
      </c>
      <c r="S13" s="157">
        <v>3</v>
      </c>
      <c r="T13" s="158">
        <v>0</v>
      </c>
      <c r="U13" s="158">
        <v>6</v>
      </c>
      <c r="V13" s="158">
        <v>1</v>
      </c>
      <c r="W13" s="159">
        <v>1</v>
      </c>
      <c r="X13" s="159">
        <v>0</v>
      </c>
      <c r="Y13" s="159">
        <v>2</v>
      </c>
      <c r="Z13" s="160">
        <v>1</v>
      </c>
      <c r="AA13" s="157">
        <v>1</v>
      </c>
      <c r="AB13" s="158">
        <v>3</v>
      </c>
      <c r="AC13" s="158">
        <v>2</v>
      </c>
      <c r="AD13" s="158">
        <v>7</v>
      </c>
      <c r="AE13" s="159">
        <v>1</v>
      </c>
      <c r="AF13" s="159">
        <v>1</v>
      </c>
      <c r="AG13" s="159">
        <v>3</v>
      </c>
      <c r="AH13" s="160">
        <v>2</v>
      </c>
      <c r="AI13" s="157">
        <v>1</v>
      </c>
      <c r="AJ13" s="158">
        <v>3</v>
      </c>
      <c r="AK13" s="158">
        <v>2</v>
      </c>
      <c r="AL13" s="158">
        <v>6</v>
      </c>
      <c r="AM13" s="159">
        <v>0</v>
      </c>
      <c r="AN13" s="159">
        <v>2</v>
      </c>
      <c r="AO13" s="159">
        <v>2</v>
      </c>
      <c r="AP13" s="160">
        <v>4</v>
      </c>
      <c r="AQ13" s="157">
        <v>2</v>
      </c>
      <c r="AR13" s="158">
        <v>2</v>
      </c>
      <c r="AS13" s="158">
        <v>5</v>
      </c>
      <c r="AT13" s="158">
        <v>4</v>
      </c>
      <c r="AU13" s="159">
        <v>2</v>
      </c>
      <c r="AV13" s="159">
        <v>0</v>
      </c>
      <c r="AW13" s="159">
        <v>4</v>
      </c>
      <c r="AX13" s="160">
        <v>2</v>
      </c>
      <c r="AY13" s="157">
        <v>3</v>
      </c>
      <c r="AZ13" s="158">
        <v>1</v>
      </c>
      <c r="BA13" s="158">
        <v>7</v>
      </c>
      <c r="BB13" s="158">
        <v>3</v>
      </c>
      <c r="BC13" s="159">
        <v>1</v>
      </c>
      <c r="BD13" s="159">
        <v>1</v>
      </c>
      <c r="BE13" s="159">
        <v>2</v>
      </c>
      <c r="BF13" s="160">
        <v>2</v>
      </c>
      <c r="BG13" s="157">
        <v>3</v>
      </c>
      <c r="BH13" s="158">
        <v>1</v>
      </c>
      <c r="BI13" s="158">
        <v>7</v>
      </c>
      <c r="BJ13" s="158">
        <v>2</v>
      </c>
      <c r="BK13" s="159">
        <v>2</v>
      </c>
      <c r="BL13" s="159">
        <v>0</v>
      </c>
      <c r="BM13" s="159">
        <v>4</v>
      </c>
      <c r="BN13" s="160">
        <v>1</v>
      </c>
      <c r="BO13" s="157">
        <v>1</v>
      </c>
      <c r="BP13" s="158">
        <v>3</v>
      </c>
      <c r="BQ13" s="158">
        <v>2</v>
      </c>
      <c r="BR13" s="158">
        <v>7</v>
      </c>
      <c r="BS13" s="159">
        <v>0</v>
      </c>
      <c r="BT13" s="159">
        <v>2</v>
      </c>
      <c r="BU13" s="159">
        <v>1</v>
      </c>
      <c r="BV13" s="160">
        <v>4</v>
      </c>
      <c r="BW13" s="157">
        <v>4</v>
      </c>
      <c r="BX13" s="158">
        <v>0</v>
      </c>
      <c r="BY13" s="158">
        <v>8</v>
      </c>
      <c r="BZ13" s="158">
        <v>2</v>
      </c>
      <c r="CA13" s="159">
        <v>1</v>
      </c>
      <c r="CB13" s="159">
        <v>1</v>
      </c>
      <c r="CC13" s="159">
        <v>2</v>
      </c>
      <c r="CD13" s="160">
        <v>3</v>
      </c>
      <c r="CE13" s="157">
        <v>3</v>
      </c>
      <c r="CF13" s="158">
        <v>1</v>
      </c>
      <c r="CG13" s="158">
        <v>7</v>
      </c>
      <c r="CH13" s="158">
        <v>2</v>
      </c>
      <c r="CI13" s="159">
        <v>1</v>
      </c>
      <c r="CJ13" s="159">
        <v>1</v>
      </c>
      <c r="CK13" s="159">
        <v>2</v>
      </c>
      <c r="CL13" s="160">
        <v>2</v>
      </c>
      <c r="CM13" s="157"/>
      <c r="CN13" s="158"/>
      <c r="CO13" s="158"/>
      <c r="CP13" s="158"/>
      <c r="CQ13" s="159"/>
      <c r="CR13" s="159"/>
      <c r="CS13" s="159"/>
      <c r="CT13" s="160"/>
      <c r="CV13" s="142" t="s">
        <v>45</v>
      </c>
      <c r="CW13" s="453"/>
      <c r="CX13" s="453"/>
      <c r="CY13" s="142">
        <v>5</v>
      </c>
    </row>
    <row r="14" spans="1:103" ht="15" customHeight="1" x14ac:dyDescent="0.25">
      <c r="A14" s="243">
        <v>11</v>
      </c>
      <c r="B14" s="222" t="s">
        <v>241</v>
      </c>
      <c r="C14" s="223" t="s">
        <v>229</v>
      </c>
      <c r="D14" s="223">
        <f t="shared" si="0"/>
        <v>8</v>
      </c>
      <c r="E14" s="223">
        <f t="shared" si="1"/>
        <v>59.375</v>
      </c>
      <c r="F14" s="224">
        <f t="shared" si="2"/>
        <v>56.25</v>
      </c>
      <c r="G14" s="153">
        <f t="shared" si="3"/>
        <v>19</v>
      </c>
      <c r="H14" s="154">
        <f t="shared" si="4"/>
        <v>13</v>
      </c>
      <c r="I14" s="154">
        <f t="shared" si="5"/>
        <v>32</v>
      </c>
      <c r="J14" s="154">
        <f t="shared" si="6"/>
        <v>42</v>
      </c>
      <c r="K14" s="154">
        <f t="shared" si="7"/>
        <v>32</v>
      </c>
      <c r="L14" s="154">
        <f t="shared" si="8"/>
        <v>10</v>
      </c>
      <c r="M14" s="155">
        <f t="shared" si="9"/>
        <v>9</v>
      </c>
      <c r="N14" s="155">
        <f t="shared" si="10"/>
        <v>7</v>
      </c>
      <c r="O14" s="155">
        <f t="shared" si="11"/>
        <v>16</v>
      </c>
      <c r="P14" s="155">
        <f t="shared" si="12"/>
        <v>24</v>
      </c>
      <c r="Q14" s="155">
        <f t="shared" si="13"/>
        <v>17</v>
      </c>
      <c r="R14" s="156">
        <f t="shared" si="14"/>
        <v>7</v>
      </c>
      <c r="S14" s="157">
        <v>2</v>
      </c>
      <c r="T14" s="158">
        <v>2</v>
      </c>
      <c r="U14" s="158">
        <v>4</v>
      </c>
      <c r="V14" s="158">
        <v>5</v>
      </c>
      <c r="W14" s="159">
        <v>2</v>
      </c>
      <c r="X14" s="159">
        <v>0</v>
      </c>
      <c r="Y14" s="159">
        <v>4</v>
      </c>
      <c r="Z14" s="160">
        <v>1</v>
      </c>
      <c r="AA14" s="157">
        <v>2</v>
      </c>
      <c r="AB14" s="158">
        <v>2</v>
      </c>
      <c r="AC14" s="158">
        <v>5</v>
      </c>
      <c r="AD14" s="158">
        <v>5</v>
      </c>
      <c r="AE14" s="159">
        <v>1</v>
      </c>
      <c r="AF14" s="159">
        <v>1</v>
      </c>
      <c r="AG14" s="159">
        <v>3</v>
      </c>
      <c r="AH14" s="160">
        <v>2</v>
      </c>
      <c r="AI14" s="157">
        <v>1</v>
      </c>
      <c r="AJ14" s="158">
        <v>3</v>
      </c>
      <c r="AK14" s="158">
        <v>4</v>
      </c>
      <c r="AL14" s="158">
        <v>7</v>
      </c>
      <c r="AM14" s="159">
        <v>0</v>
      </c>
      <c r="AN14" s="159">
        <v>2</v>
      </c>
      <c r="AO14" s="159">
        <v>2</v>
      </c>
      <c r="AP14" s="160">
        <v>4</v>
      </c>
      <c r="AQ14" s="157">
        <v>4</v>
      </c>
      <c r="AR14" s="158">
        <v>0</v>
      </c>
      <c r="AS14" s="158">
        <v>8</v>
      </c>
      <c r="AT14" s="158">
        <v>0</v>
      </c>
      <c r="AU14" s="159">
        <v>1</v>
      </c>
      <c r="AV14" s="159">
        <v>1</v>
      </c>
      <c r="AW14" s="159">
        <v>3</v>
      </c>
      <c r="AX14" s="160">
        <v>2</v>
      </c>
      <c r="AY14" s="157">
        <v>2</v>
      </c>
      <c r="AZ14" s="158">
        <v>2</v>
      </c>
      <c r="BA14" s="158">
        <v>4</v>
      </c>
      <c r="BB14" s="158">
        <v>4</v>
      </c>
      <c r="BC14" s="159">
        <v>2</v>
      </c>
      <c r="BD14" s="159">
        <v>0</v>
      </c>
      <c r="BE14" s="159">
        <v>4</v>
      </c>
      <c r="BF14" s="160">
        <v>1</v>
      </c>
      <c r="BG14" s="157">
        <v>4</v>
      </c>
      <c r="BH14" s="158">
        <v>0</v>
      </c>
      <c r="BI14" s="158">
        <v>8</v>
      </c>
      <c r="BJ14" s="158">
        <v>3</v>
      </c>
      <c r="BK14" s="159">
        <v>0</v>
      </c>
      <c r="BL14" s="159">
        <v>2</v>
      </c>
      <c r="BM14" s="159">
        <v>2</v>
      </c>
      <c r="BN14" s="160">
        <v>4</v>
      </c>
      <c r="BO14" s="157">
        <v>0</v>
      </c>
      <c r="BP14" s="158">
        <v>4</v>
      </c>
      <c r="BQ14" s="158">
        <v>1</v>
      </c>
      <c r="BR14" s="158">
        <v>8</v>
      </c>
      <c r="BS14" s="159">
        <v>1</v>
      </c>
      <c r="BT14" s="159">
        <v>1</v>
      </c>
      <c r="BU14" s="159">
        <v>2</v>
      </c>
      <c r="BV14" s="160">
        <v>2</v>
      </c>
      <c r="BW14" s="157"/>
      <c r="BX14" s="158"/>
      <c r="BY14" s="158"/>
      <c r="BZ14" s="158"/>
      <c r="CA14" s="159"/>
      <c r="CB14" s="159"/>
      <c r="CC14" s="159"/>
      <c r="CD14" s="160"/>
      <c r="CE14" s="157">
        <v>4</v>
      </c>
      <c r="CF14" s="158">
        <v>0</v>
      </c>
      <c r="CG14" s="158">
        <v>8</v>
      </c>
      <c r="CH14" s="158">
        <v>0</v>
      </c>
      <c r="CI14" s="159">
        <v>2</v>
      </c>
      <c r="CJ14" s="159">
        <v>0</v>
      </c>
      <c r="CK14" s="159">
        <v>4</v>
      </c>
      <c r="CL14" s="160">
        <v>1</v>
      </c>
      <c r="CM14" s="157"/>
      <c r="CN14" s="158"/>
      <c r="CO14" s="158"/>
      <c r="CP14" s="158"/>
      <c r="CQ14" s="159"/>
      <c r="CR14" s="159"/>
      <c r="CS14" s="159"/>
      <c r="CT14" s="160"/>
    </row>
    <row r="15" spans="1:103" ht="15" customHeight="1" x14ac:dyDescent="0.25">
      <c r="A15" s="243">
        <v>12</v>
      </c>
      <c r="B15" s="231" t="s">
        <v>234</v>
      </c>
      <c r="C15" s="232" t="s">
        <v>42</v>
      </c>
      <c r="D15" s="232">
        <f t="shared" si="0"/>
        <v>6.5</v>
      </c>
      <c r="E15" s="232">
        <f t="shared" si="1"/>
        <v>57.692307692307693</v>
      </c>
      <c r="F15" s="233">
        <f t="shared" si="2"/>
        <v>78.571428571428569</v>
      </c>
      <c r="G15" s="153">
        <f t="shared" si="3"/>
        <v>15</v>
      </c>
      <c r="H15" s="154">
        <f t="shared" si="4"/>
        <v>11</v>
      </c>
      <c r="I15" s="154">
        <f t="shared" si="5"/>
        <v>26</v>
      </c>
      <c r="J15" s="154">
        <f t="shared" si="6"/>
        <v>38</v>
      </c>
      <c r="K15" s="154">
        <f t="shared" si="7"/>
        <v>29</v>
      </c>
      <c r="L15" s="154">
        <f t="shared" si="8"/>
        <v>9</v>
      </c>
      <c r="M15" s="155">
        <f t="shared" si="9"/>
        <v>11</v>
      </c>
      <c r="N15" s="155">
        <f t="shared" si="10"/>
        <v>3</v>
      </c>
      <c r="O15" s="155">
        <f t="shared" si="11"/>
        <v>14</v>
      </c>
      <c r="P15" s="155">
        <f t="shared" si="12"/>
        <v>23</v>
      </c>
      <c r="Q15" s="155">
        <f t="shared" si="13"/>
        <v>12</v>
      </c>
      <c r="R15" s="156">
        <f t="shared" si="14"/>
        <v>11</v>
      </c>
      <c r="S15" s="157">
        <v>2</v>
      </c>
      <c r="T15" s="158">
        <v>2</v>
      </c>
      <c r="U15" s="158">
        <v>6</v>
      </c>
      <c r="V15" s="158">
        <v>5</v>
      </c>
      <c r="W15" s="159">
        <v>2</v>
      </c>
      <c r="X15" s="159">
        <v>0</v>
      </c>
      <c r="Y15" s="159">
        <v>4</v>
      </c>
      <c r="Z15" s="160">
        <v>1</v>
      </c>
      <c r="AA15" s="157">
        <v>3</v>
      </c>
      <c r="AB15" s="158">
        <v>1</v>
      </c>
      <c r="AC15" s="158">
        <v>6</v>
      </c>
      <c r="AD15" s="158">
        <v>3</v>
      </c>
      <c r="AE15" s="159">
        <v>2</v>
      </c>
      <c r="AF15" s="159">
        <v>0</v>
      </c>
      <c r="AG15" s="159">
        <v>4</v>
      </c>
      <c r="AH15" s="160">
        <v>1</v>
      </c>
      <c r="AI15" s="157">
        <v>3</v>
      </c>
      <c r="AJ15" s="158">
        <v>1</v>
      </c>
      <c r="AK15" s="158">
        <v>6</v>
      </c>
      <c r="AL15" s="158">
        <v>4</v>
      </c>
      <c r="AM15" s="159">
        <v>1</v>
      </c>
      <c r="AN15" s="159">
        <v>1</v>
      </c>
      <c r="AO15" s="159">
        <v>2</v>
      </c>
      <c r="AP15" s="160">
        <v>3</v>
      </c>
      <c r="AQ15" s="157">
        <v>4</v>
      </c>
      <c r="AR15" s="158">
        <v>0</v>
      </c>
      <c r="AS15" s="158">
        <v>8</v>
      </c>
      <c r="AT15" s="158">
        <v>1</v>
      </c>
      <c r="AU15" s="159">
        <v>1</v>
      </c>
      <c r="AV15" s="159">
        <v>1</v>
      </c>
      <c r="AW15" s="159">
        <v>3</v>
      </c>
      <c r="AX15" s="160">
        <v>3</v>
      </c>
      <c r="AY15" s="157">
        <v>1</v>
      </c>
      <c r="AZ15" s="158">
        <v>3</v>
      </c>
      <c r="BA15" s="158">
        <v>5</v>
      </c>
      <c r="BB15" s="158">
        <v>7</v>
      </c>
      <c r="BC15" s="159">
        <v>1</v>
      </c>
      <c r="BD15" s="159">
        <v>1</v>
      </c>
      <c r="BE15" s="159">
        <v>2</v>
      </c>
      <c r="BF15" s="160">
        <v>3</v>
      </c>
      <c r="BG15" s="157"/>
      <c r="BH15" s="158"/>
      <c r="BI15" s="158"/>
      <c r="BJ15" s="158"/>
      <c r="BK15" s="159"/>
      <c r="BL15" s="159"/>
      <c r="BM15" s="159"/>
      <c r="BN15" s="160"/>
      <c r="BO15" s="157">
        <v>1</v>
      </c>
      <c r="BP15" s="158">
        <v>3</v>
      </c>
      <c r="BQ15" s="158">
        <v>5</v>
      </c>
      <c r="BR15" s="158">
        <v>6</v>
      </c>
      <c r="BS15" s="159">
        <v>2</v>
      </c>
      <c r="BT15" s="159">
        <v>0</v>
      </c>
      <c r="BU15" s="159">
        <v>4</v>
      </c>
      <c r="BV15" s="160">
        <v>1</v>
      </c>
      <c r="BW15" s="157">
        <v>1</v>
      </c>
      <c r="BX15" s="158">
        <v>1</v>
      </c>
      <c r="BY15" s="158">
        <v>2</v>
      </c>
      <c r="BZ15" s="158">
        <v>3</v>
      </c>
      <c r="CA15" s="159">
        <v>2</v>
      </c>
      <c r="CB15" s="159">
        <v>0</v>
      </c>
      <c r="CC15" s="159">
        <v>4</v>
      </c>
      <c r="CD15" s="160">
        <v>0</v>
      </c>
      <c r="CE15" s="157"/>
      <c r="CF15" s="158"/>
      <c r="CG15" s="158"/>
      <c r="CH15" s="158"/>
      <c r="CI15" s="159"/>
      <c r="CJ15" s="159"/>
      <c r="CK15" s="159"/>
      <c r="CL15" s="160"/>
      <c r="CM15" s="157"/>
      <c r="CN15" s="158"/>
      <c r="CO15" s="158"/>
      <c r="CP15" s="158"/>
      <c r="CQ15" s="159"/>
      <c r="CR15" s="159"/>
      <c r="CS15" s="159"/>
      <c r="CT15" s="160"/>
    </row>
    <row r="16" spans="1:103" ht="15" customHeight="1" x14ac:dyDescent="0.25">
      <c r="A16" s="243">
        <v>13</v>
      </c>
      <c r="B16" s="231" t="s">
        <v>246</v>
      </c>
      <c r="C16" s="232" t="s">
        <v>42</v>
      </c>
      <c r="D16" s="232">
        <f t="shared" si="0"/>
        <v>6.5</v>
      </c>
      <c r="E16" s="232">
        <f t="shared" si="1"/>
        <v>57.692307692307693</v>
      </c>
      <c r="F16" s="233">
        <f t="shared" si="2"/>
        <v>61.53846153846154</v>
      </c>
      <c r="G16" s="153">
        <f t="shared" si="3"/>
        <v>15</v>
      </c>
      <c r="H16" s="154">
        <f t="shared" si="4"/>
        <v>11</v>
      </c>
      <c r="I16" s="154">
        <f t="shared" si="5"/>
        <v>26</v>
      </c>
      <c r="J16" s="154">
        <f t="shared" si="6"/>
        <v>33</v>
      </c>
      <c r="K16" s="154">
        <f t="shared" si="7"/>
        <v>27</v>
      </c>
      <c r="L16" s="154">
        <f t="shared" si="8"/>
        <v>6</v>
      </c>
      <c r="M16" s="155">
        <f t="shared" si="9"/>
        <v>8</v>
      </c>
      <c r="N16" s="155">
        <f t="shared" si="10"/>
        <v>5</v>
      </c>
      <c r="O16" s="155">
        <f t="shared" si="11"/>
        <v>13</v>
      </c>
      <c r="P16" s="155">
        <f t="shared" si="12"/>
        <v>17</v>
      </c>
      <c r="Q16" s="155">
        <f t="shared" si="13"/>
        <v>12</v>
      </c>
      <c r="R16" s="156">
        <f t="shared" si="14"/>
        <v>5</v>
      </c>
      <c r="S16" s="157">
        <v>3</v>
      </c>
      <c r="T16" s="158">
        <v>1</v>
      </c>
      <c r="U16" s="158">
        <v>6</v>
      </c>
      <c r="V16" s="158">
        <v>2</v>
      </c>
      <c r="W16" s="159">
        <v>1</v>
      </c>
      <c r="X16" s="159">
        <v>1</v>
      </c>
      <c r="Y16" s="159">
        <v>3</v>
      </c>
      <c r="Z16" s="160">
        <v>2</v>
      </c>
      <c r="AA16" s="157">
        <v>2</v>
      </c>
      <c r="AB16" s="158">
        <v>2</v>
      </c>
      <c r="AC16" s="158">
        <v>4</v>
      </c>
      <c r="AD16" s="158">
        <v>4</v>
      </c>
      <c r="AE16" s="159">
        <v>0</v>
      </c>
      <c r="AF16" s="159">
        <v>2</v>
      </c>
      <c r="AG16" s="159">
        <v>0</v>
      </c>
      <c r="AH16" s="160">
        <v>4</v>
      </c>
      <c r="AI16" s="157"/>
      <c r="AJ16" s="158"/>
      <c r="AK16" s="158"/>
      <c r="AL16" s="158"/>
      <c r="AM16" s="159"/>
      <c r="AN16" s="159"/>
      <c r="AO16" s="159"/>
      <c r="AP16" s="160"/>
      <c r="AQ16" s="157">
        <v>3</v>
      </c>
      <c r="AR16" s="158">
        <v>1</v>
      </c>
      <c r="AS16" s="158">
        <v>7</v>
      </c>
      <c r="AT16" s="158">
        <v>4</v>
      </c>
      <c r="AU16" s="159">
        <v>1</v>
      </c>
      <c r="AV16" s="159">
        <v>1</v>
      </c>
      <c r="AW16" s="159">
        <v>2</v>
      </c>
      <c r="AX16" s="160">
        <v>2</v>
      </c>
      <c r="AY16" s="157">
        <v>2</v>
      </c>
      <c r="AZ16" s="158">
        <v>2</v>
      </c>
      <c r="BA16" s="158">
        <v>5</v>
      </c>
      <c r="BB16" s="158">
        <v>5</v>
      </c>
      <c r="BC16" s="159">
        <v>1</v>
      </c>
      <c r="BD16" s="159">
        <v>1</v>
      </c>
      <c r="BE16" s="159">
        <v>2</v>
      </c>
      <c r="BF16" s="160">
        <v>3</v>
      </c>
      <c r="BG16" s="157">
        <v>0</v>
      </c>
      <c r="BH16" s="158">
        <v>2</v>
      </c>
      <c r="BI16" s="158">
        <v>0</v>
      </c>
      <c r="BJ16" s="158">
        <v>4</v>
      </c>
      <c r="BK16" s="159">
        <v>1</v>
      </c>
      <c r="BL16" s="159">
        <v>0</v>
      </c>
      <c r="BM16" s="159">
        <v>2</v>
      </c>
      <c r="BN16" s="160">
        <v>0</v>
      </c>
      <c r="BO16" s="157"/>
      <c r="BP16" s="158"/>
      <c r="BQ16" s="158"/>
      <c r="BR16" s="158"/>
      <c r="BS16" s="159"/>
      <c r="BT16" s="159"/>
      <c r="BU16" s="159"/>
      <c r="BV16" s="160"/>
      <c r="BW16" s="157">
        <v>3</v>
      </c>
      <c r="BX16" s="158">
        <v>1</v>
      </c>
      <c r="BY16" s="158">
        <v>7</v>
      </c>
      <c r="BZ16" s="158">
        <v>3</v>
      </c>
      <c r="CA16" s="159">
        <v>2</v>
      </c>
      <c r="CB16" s="159">
        <v>0</v>
      </c>
      <c r="CC16" s="159">
        <v>4</v>
      </c>
      <c r="CD16" s="160">
        <v>0</v>
      </c>
      <c r="CE16" s="157">
        <v>2</v>
      </c>
      <c r="CF16" s="158">
        <v>2</v>
      </c>
      <c r="CG16" s="158">
        <v>4</v>
      </c>
      <c r="CH16" s="158">
        <v>5</v>
      </c>
      <c r="CI16" s="159">
        <v>2</v>
      </c>
      <c r="CJ16" s="159">
        <v>0</v>
      </c>
      <c r="CK16" s="159">
        <v>4</v>
      </c>
      <c r="CL16" s="160">
        <v>1</v>
      </c>
      <c r="CM16" s="157"/>
      <c r="CN16" s="158"/>
      <c r="CO16" s="158"/>
      <c r="CP16" s="158"/>
      <c r="CQ16" s="159"/>
      <c r="CR16" s="159"/>
      <c r="CS16" s="159"/>
      <c r="CT16" s="160"/>
    </row>
    <row r="17" spans="1:102" ht="15" customHeight="1" x14ac:dyDescent="0.25">
      <c r="A17" s="243">
        <v>14</v>
      </c>
      <c r="B17" s="225" t="s">
        <v>242</v>
      </c>
      <c r="C17" s="226" t="s">
        <v>30</v>
      </c>
      <c r="D17" s="226">
        <f t="shared" si="0"/>
        <v>8</v>
      </c>
      <c r="E17" s="226">
        <f t="shared" si="1"/>
        <v>56.25</v>
      </c>
      <c r="F17" s="227">
        <f t="shared" si="2"/>
        <v>75</v>
      </c>
      <c r="G17" s="153">
        <f t="shared" si="3"/>
        <v>18</v>
      </c>
      <c r="H17" s="154">
        <f t="shared" si="4"/>
        <v>14</v>
      </c>
      <c r="I17" s="154">
        <f t="shared" si="5"/>
        <v>32</v>
      </c>
      <c r="J17" s="154">
        <f t="shared" si="6"/>
        <v>41</v>
      </c>
      <c r="K17" s="154">
        <f t="shared" si="7"/>
        <v>36</v>
      </c>
      <c r="L17" s="154">
        <f t="shared" si="8"/>
        <v>5</v>
      </c>
      <c r="M17" s="155">
        <f t="shared" si="9"/>
        <v>12</v>
      </c>
      <c r="N17" s="155">
        <f t="shared" si="10"/>
        <v>4</v>
      </c>
      <c r="O17" s="155">
        <f t="shared" si="11"/>
        <v>16</v>
      </c>
      <c r="P17" s="155">
        <f t="shared" si="12"/>
        <v>27</v>
      </c>
      <c r="Q17" s="155">
        <f t="shared" si="13"/>
        <v>13</v>
      </c>
      <c r="R17" s="156">
        <f t="shared" si="14"/>
        <v>14</v>
      </c>
      <c r="S17" s="157">
        <v>1</v>
      </c>
      <c r="T17" s="158">
        <v>3</v>
      </c>
      <c r="U17" s="158">
        <v>2</v>
      </c>
      <c r="V17" s="158">
        <v>7</v>
      </c>
      <c r="W17" s="159">
        <v>1</v>
      </c>
      <c r="X17" s="159">
        <v>1</v>
      </c>
      <c r="Y17" s="159">
        <v>3</v>
      </c>
      <c r="Z17" s="160">
        <v>3</v>
      </c>
      <c r="AA17" s="157">
        <v>3</v>
      </c>
      <c r="AB17" s="158">
        <v>1</v>
      </c>
      <c r="AC17" s="158">
        <v>7</v>
      </c>
      <c r="AD17" s="158">
        <v>3</v>
      </c>
      <c r="AE17" s="159">
        <v>2</v>
      </c>
      <c r="AF17" s="159">
        <v>0</v>
      </c>
      <c r="AG17" s="159">
        <v>4</v>
      </c>
      <c r="AH17" s="160">
        <v>1</v>
      </c>
      <c r="AI17" s="157">
        <v>2</v>
      </c>
      <c r="AJ17" s="158">
        <v>2</v>
      </c>
      <c r="AK17" s="158">
        <v>5</v>
      </c>
      <c r="AL17" s="158">
        <v>5</v>
      </c>
      <c r="AM17" s="159">
        <v>2</v>
      </c>
      <c r="AN17" s="159">
        <v>0</v>
      </c>
      <c r="AO17" s="159">
        <v>4</v>
      </c>
      <c r="AP17" s="160">
        <v>0</v>
      </c>
      <c r="AQ17" s="157">
        <v>2</v>
      </c>
      <c r="AR17" s="158">
        <v>2</v>
      </c>
      <c r="AS17" s="158">
        <v>4</v>
      </c>
      <c r="AT17" s="158">
        <v>5</v>
      </c>
      <c r="AU17" s="159">
        <v>2</v>
      </c>
      <c r="AV17" s="159">
        <v>0</v>
      </c>
      <c r="AW17" s="159">
        <v>4</v>
      </c>
      <c r="AX17" s="160">
        <v>1</v>
      </c>
      <c r="AY17" s="157"/>
      <c r="AZ17" s="158"/>
      <c r="BA17" s="158"/>
      <c r="BB17" s="158"/>
      <c r="BC17" s="159"/>
      <c r="BD17" s="159"/>
      <c r="BE17" s="159"/>
      <c r="BF17" s="160"/>
      <c r="BG17" s="157">
        <v>2</v>
      </c>
      <c r="BH17" s="158">
        <v>2</v>
      </c>
      <c r="BI17" s="158">
        <v>5</v>
      </c>
      <c r="BJ17" s="158">
        <v>4</v>
      </c>
      <c r="BK17" s="159">
        <v>1</v>
      </c>
      <c r="BL17" s="159">
        <v>1</v>
      </c>
      <c r="BM17" s="159">
        <v>2</v>
      </c>
      <c r="BN17" s="160">
        <v>3</v>
      </c>
      <c r="BO17" s="157">
        <v>3</v>
      </c>
      <c r="BP17" s="158">
        <v>1</v>
      </c>
      <c r="BQ17" s="158">
        <v>7</v>
      </c>
      <c r="BR17" s="158">
        <v>2</v>
      </c>
      <c r="BS17" s="159">
        <v>2</v>
      </c>
      <c r="BT17" s="159">
        <v>0</v>
      </c>
      <c r="BU17" s="159">
        <v>4</v>
      </c>
      <c r="BV17" s="160">
        <v>1</v>
      </c>
      <c r="BW17" s="157">
        <v>3</v>
      </c>
      <c r="BX17" s="158">
        <v>1</v>
      </c>
      <c r="BY17" s="158">
        <v>7</v>
      </c>
      <c r="BZ17" s="158">
        <v>4</v>
      </c>
      <c r="CA17" s="159">
        <v>1</v>
      </c>
      <c r="CB17" s="159">
        <v>1</v>
      </c>
      <c r="CC17" s="159">
        <v>3</v>
      </c>
      <c r="CD17" s="160">
        <v>2</v>
      </c>
      <c r="CE17" s="157">
        <v>2</v>
      </c>
      <c r="CF17" s="158">
        <v>2</v>
      </c>
      <c r="CG17" s="158">
        <v>4</v>
      </c>
      <c r="CH17" s="158">
        <v>6</v>
      </c>
      <c r="CI17" s="159">
        <v>1</v>
      </c>
      <c r="CJ17" s="159">
        <v>1</v>
      </c>
      <c r="CK17" s="159">
        <v>3</v>
      </c>
      <c r="CL17" s="160">
        <v>2</v>
      </c>
      <c r="CM17" s="157"/>
      <c r="CN17" s="158"/>
      <c r="CO17" s="158"/>
      <c r="CP17" s="158"/>
      <c r="CQ17" s="159"/>
      <c r="CR17" s="159"/>
      <c r="CS17" s="159"/>
      <c r="CT17" s="160"/>
      <c r="CV17" s="142" t="s">
        <v>61</v>
      </c>
      <c r="CW17" s="162" t="s">
        <v>62</v>
      </c>
      <c r="CX17" s="162" t="s">
        <v>63</v>
      </c>
    </row>
    <row r="18" spans="1:102" ht="15" customHeight="1" x14ac:dyDescent="0.25">
      <c r="A18" s="243">
        <v>15</v>
      </c>
      <c r="B18" s="228" t="s">
        <v>244</v>
      </c>
      <c r="C18" s="229" t="s">
        <v>43</v>
      </c>
      <c r="D18" s="229">
        <f t="shared" si="0"/>
        <v>6.75</v>
      </c>
      <c r="E18" s="229">
        <f t="shared" si="1"/>
        <v>55.555555555555557</v>
      </c>
      <c r="F18" s="230">
        <f t="shared" si="2"/>
        <v>69.230769230769226</v>
      </c>
      <c r="G18" s="153">
        <f t="shared" si="3"/>
        <v>15</v>
      </c>
      <c r="H18" s="154">
        <f t="shared" si="4"/>
        <v>12</v>
      </c>
      <c r="I18" s="154">
        <f t="shared" si="5"/>
        <v>27</v>
      </c>
      <c r="J18" s="154">
        <f t="shared" si="6"/>
        <v>40</v>
      </c>
      <c r="K18" s="154">
        <f t="shared" si="7"/>
        <v>25</v>
      </c>
      <c r="L18" s="154">
        <f t="shared" si="8"/>
        <v>15</v>
      </c>
      <c r="M18" s="155">
        <f t="shared" si="9"/>
        <v>9</v>
      </c>
      <c r="N18" s="155">
        <f t="shared" si="10"/>
        <v>4</v>
      </c>
      <c r="O18" s="155">
        <f t="shared" si="11"/>
        <v>13</v>
      </c>
      <c r="P18" s="155">
        <f t="shared" si="12"/>
        <v>20</v>
      </c>
      <c r="Q18" s="155">
        <f t="shared" si="13"/>
        <v>12</v>
      </c>
      <c r="R18" s="156">
        <f t="shared" si="14"/>
        <v>8</v>
      </c>
      <c r="S18" s="157">
        <v>3</v>
      </c>
      <c r="T18" s="158">
        <v>1</v>
      </c>
      <c r="U18" s="158">
        <v>7</v>
      </c>
      <c r="V18" s="158">
        <v>2</v>
      </c>
      <c r="W18" s="159">
        <v>1</v>
      </c>
      <c r="X18" s="159">
        <v>1</v>
      </c>
      <c r="Y18" s="159">
        <v>3</v>
      </c>
      <c r="Z18" s="160">
        <v>3</v>
      </c>
      <c r="AA18" s="157"/>
      <c r="AB18" s="158"/>
      <c r="AC18" s="158"/>
      <c r="AD18" s="158"/>
      <c r="AE18" s="159"/>
      <c r="AF18" s="159"/>
      <c r="AG18" s="159"/>
      <c r="AH18" s="160"/>
      <c r="AI18" s="157">
        <v>1</v>
      </c>
      <c r="AJ18" s="158">
        <v>2</v>
      </c>
      <c r="AK18" s="158">
        <v>4</v>
      </c>
      <c r="AL18" s="158">
        <v>3</v>
      </c>
      <c r="AM18" s="159">
        <v>1</v>
      </c>
      <c r="AN18" s="159">
        <v>0</v>
      </c>
      <c r="AO18" s="159">
        <v>2</v>
      </c>
      <c r="AP18" s="160">
        <v>1</v>
      </c>
      <c r="AQ18" s="157">
        <v>1</v>
      </c>
      <c r="AR18" s="158">
        <v>3</v>
      </c>
      <c r="AS18" s="158">
        <v>4</v>
      </c>
      <c r="AT18" s="158">
        <v>6</v>
      </c>
      <c r="AU18" s="159">
        <v>1</v>
      </c>
      <c r="AV18" s="159">
        <v>1</v>
      </c>
      <c r="AW18" s="159">
        <v>3</v>
      </c>
      <c r="AX18" s="160">
        <v>3</v>
      </c>
      <c r="AY18" s="157">
        <v>2</v>
      </c>
      <c r="AZ18" s="158">
        <v>0</v>
      </c>
      <c r="BA18" s="158">
        <v>4</v>
      </c>
      <c r="BB18" s="158">
        <v>1</v>
      </c>
      <c r="BC18" s="159">
        <v>1</v>
      </c>
      <c r="BD18" s="159">
        <v>0</v>
      </c>
      <c r="BE18" s="159">
        <v>2</v>
      </c>
      <c r="BF18" s="160">
        <v>0</v>
      </c>
      <c r="BG18" s="157">
        <v>3</v>
      </c>
      <c r="BH18" s="158">
        <v>1</v>
      </c>
      <c r="BI18" s="158">
        <v>6</v>
      </c>
      <c r="BJ18" s="158">
        <v>2</v>
      </c>
      <c r="BK18" s="159">
        <v>2</v>
      </c>
      <c r="BL18" s="159">
        <v>0</v>
      </c>
      <c r="BM18" s="159">
        <v>4</v>
      </c>
      <c r="BN18" s="160">
        <v>0</v>
      </c>
      <c r="BO18" s="157">
        <v>3</v>
      </c>
      <c r="BP18" s="158">
        <v>1</v>
      </c>
      <c r="BQ18" s="158">
        <v>7</v>
      </c>
      <c r="BR18" s="158">
        <v>3</v>
      </c>
      <c r="BS18" s="159">
        <v>2</v>
      </c>
      <c r="BT18" s="159">
        <v>0</v>
      </c>
      <c r="BU18" s="159">
        <v>4</v>
      </c>
      <c r="BV18" s="160">
        <v>0</v>
      </c>
      <c r="BW18" s="157">
        <v>0</v>
      </c>
      <c r="BX18" s="158">
        <v>2</v>
      </c>
      <c r="BY18" s="158">
        <v>2</v>
      </c>
      <c r="BZ18" s="158">
        <v>4</v>
      </c>
      <c r="CA18" s="159">
        <v>1</v>
      </c>
      <c r="CB18" s="159">
        <v>0</v>
      </c>
      <c r="CC18" s="159">
        <v>2</v>
      </c>
      <c r="CD18" s="160">
        <v>1</v>
      </c>
      <c r="CE18" s="157">
        <v>2</v>
      </c>
      <c r="CF18" s="158">
        <v>2</v>
      </c>
      <c r="CG18" s="158">
        <v>6</v>
      </c>
      <c r="CH18" s="158">
        <v>4</v>
      </c>
      <c r="CI18" s="159">
        <v>0</v>
      </c>
      <c r="CJ18" s="159">
        <v>2</v>
      </c>
      <c r="CK18" s="159">
        <v>0</v>
      </c>
      <c r="CL18" s="160">
        <v>4</v>
      </c>
      <c r="CM18" s="157"/>
      <c r="CN18" s="158"/>
      <c r="CO18" s="158"/>
      <c r="CP18" s="158"/>
      <c r="CQ18" s="159"/>
      <c r="CR18" s="159"/>
      <c r="CS18" s="159"/>
      <c r="CT18" s="160"/>
    </row>
    <row r="19" spans="1:102" ht="15" customHeight="1" x14ac:dyDescent="0.25">
      <c r="A19" s="243">
        <v>16</v>
      </c>
      <c r="B19" s="237" t="s">
        <v>263</v>
      </c>
      <c r="C19" s="238" t="s">
        <v>83</v>
      </c>
      <c r="D19" s="238">
        <f t="shared" si="0"/>
        <v>9</v>
      </c>
      <c r="E19" s="238">
        <f t="shared" si="1"/>
        <v>52.777777777777779</v>
      </c>
      <c r="F19" s="239">
        <f t="shared" si="2"/>
        <v>38.888888888888886</v>
      </c>
      <c r="G19" s="153">
        <f t="shared" si="3"/>
        <v>19</v>
      </c>
      <c r="H19" s="154">
        <f t="shared" si="4"/>
        <v>17</v>
      </c>
      <c r="I19" s="154">
        <f t="shared" si="5"/>
        <v>36</v>
      </c>
      <c r="J19" s="154">
        <f t="shared" si="6"/>
        <v>44</v>
      </c>
      <c r="K19" s="154">
        <f t="shared" si="7"/>
        <v>40</v>
      </c>
      <c r="L19" s="154">
        <f t="shared" si="8"/>
        <v>4</v>
      </c>
      <c r="M19" s="155">
        <f t="shared" si="9"/>
        <v>7</v>
      </c>
      <c r="N19" s="155">
        <f t="shared" si="10"/>
        <v>11</v>
      </c>
      <c r="O19" s="155">
        <f t="shared" si="11"/>
        <v>18</v>
      </c>
      <c r="P19" s="155">
        <f t="shared" si="12"/>
        <v>19</v>
      </c>
      <c r="Q19" s="155">
        <f t="shared" si="13"/>
        <v>25</v>
      </c>
      <c r="R19" s="156">
        <f t="shared" si="14"/>
        <v>-6</v>
      </c>
      <c r="S19" s="157">
        <v>2</v>
      </c>
      <c r="T19" s="158">
        <v>2</v>
      </c>
      <c r="U19" s="158">
        <v>4</v>
      </c>
      <c r="V19" s="158">
        <v>6</v>
      </c>
      <c r="W19" s="159">
        <v>1</v>
      </c>
      <c r="X19" s="159">
        <v>1</v>
      </c>
      <c r="Y19" s="159">
        <v>2</v>
      </c>
      <c r="Z19" s="160">
        <v>2</v>
      </c>
      <c r="AA19" s="157">
        <v>3</v>
      </c>
      <c r="AB19" s="158">
        <v>1</v>
      </c>
      <c r="AC19" s="158">
        <v>6</v>
      </c>
      <c r="AD19" s="158">
        <v>2</v>
      </c>
      <c r="AE19" s="159">
        <v>0</v>
      </c>
      <c r="AF19" s="159">
        <v>2</v>
      </c>
      <c r="AG19" s="159">
        <v>1</v>
      </c>
      <c r="AH19" s="160">
        <v>4</v>
      </c>
      <c r="AI19" s="157">
        <v>4</v>
      </c>
      <c r="AJ19" s="158">
        <v>0</v>
      </c>
      <c r="AK19" s="158">
        <v>8</v>
      </c>
      <c r="AL19" s="158">
        <v>0</v>
      </c>
      <c r="AM19" s="159">
        <v>0</v>
      </c>
      <c r="AN19" s="159">
        <v>2</v>
      </c>
      <c r="AO19" s="159">
        <v>1</v>
      </c>
      <c r="AP19" s="160">
        <v>4</v>
      </c>
      <c r="AQ19" s="157">
        <v>0</v>
      </c>
      <c r="AR19" s="158">
        <v>4</v>
      </c>
      <c r="AS19" s="158">
        <v>3</v>
      </c>
      <c r="AT19" s="158">
        <v>8</v>
      </c>
      <c r="AU19" s="159">
        <v>2</v>
      </c>
      <c r="AV19" s="159">
        <v>0</v>
      </c>
      <c r="AW19" s="159">
        <v>4</v>
      </c>
      <c r="AX19" s="160">
        <v>1</v>
      </c>
      <c r="AY19" s="157">
        <v>3</v>
      </c>
      <c r="AZ19" s="158">
        <v>1</v>
      </c>
      <c r="BA19" s="158">
        <v>6</v>
      </c>
      <c r="BB19" s="158">
        <v>3</v>
      </c>
      <c r="BC19" s="159">
        <v>2</v>
      </c>
      <c r="BD19" s="159">
        <v>0</v>
      </c>
      <c r="BE19" s="159">
        <v>4</v>
      </c>
      <c r="BF19" s="160">
        <v>0</v>
      </c>
      <c r="BG19" s="157">
        <v>2</v>
      </c>
      <c r="BH19" s="158">
        <v>2</v>
      </c>
      <c r="BI19" s="158">
        <v>5</v>
      </c>
      <c r="BJ19" s="158">
        <v>4</v>
      </c>
      <c r="BK19" s="159">
        <v>1</v>
      </c>
      <c r="BL19" s="159">
        <v>1</v>
      </c>
      <c r="BM19" s="159">
        <v>3</v>
      </c>
      <c r="BN19" s="160">
        <v>3</v>
      </c>
      <c r="BO19" s="157">
        <v>3</v>
      </c>
      <c r="BP19" s="158">
        <v>1</v>
      </c>
      <c r="BQ19" s="158">
        <v>6</v>
      </c>
      <c r="BR19" s="158">
        <v>4</v>
      </c>
      <c r="BS19" s="159">
        <v>0</v>
      </c>
      <c r="BT19" s="159">
        <v>2</v>
      </c>
      <c r="BU19" s="159">
        <v>0</v>
      </c>
      <c r="BV19" s="160">
        <v>4</v>
      </c>
      <c r="BW19" s="157">
        <v>2</v>
      </c>
      <c r="BX19" s="158">
        <v>2</v>
      </c>
      <c r="BY19" s="158">
        <v>4</v>
      </c>
      <c r="BZ19" s="158">
        <v>5</v>
      </c>
      <c r="CA19" s="159">
        <v>1</v>
      </c>
      <c r="CB19" s="159">
        <v>1</v>
      </c>
      <c r="CC19" s="159">
        <v>2</v>
      </c>
      <c r="CD19" s="160">
        <v>3</v>
      </c>
      <c r="CE19" s="157">
        <v>0</v>
      </c>
      <c r="CF19" s="158">
        <v>4</v>
      </c>
      <c r="CG19" s="158">
        <v>2</v>
      </c>
      <c r="CH19" s="158">
        <v>8</v>
      </c>
      <c r="CI19" s="159">
        <v>0</v>
      </c>
      <c r="CJ19" s="159">
        <v>2</v>
      </c>
      <c r="CK19" s="159">
        <v>2</v>
      </c>
      <c r="CL19" s="160">
        <v>4</v>
      </c>
      <c r="CM19" s="157"/>
      <c r="CN19" s="158"/>
      <c r="CO19" s="158"/>
      <c r="CP19" s="158"/>
      <c r="CQ19" s="159"/>
      <c r="CR19" s="159"/>
      <c r="CS19" s="159"/>
      <c r="CT19" s="160"/>
    </row>
    <row r="20" spans="1:102" ht="15" customHeight="1" x14ac:dyDescent="0.25">
      <c r="A20" s="243">
        <v>17</v>
      </c>
      <c r="B20" s="222" t="s">
        <v>256</v>
      </c>
      <c r="C20" s="223" t="s">
        <v>229</v>
      </c>
      <c r="D20" s="223">
        <f t="shared" si="0"/>
        <v>7</v>
      </c>
      <c r="E20" s="223">
        <f t="shared" si="1"/>
        <v>46.428571428571431</v>
      </c>
      <c r="F20" s="224">
        <f t="shared" si="2"/>
        <v>46.153846153846153</v>
      </c>
      <c r="G20" s="153">
        <f t="shared" si="3"/>
        <v>13</v>
      </c>
      <c r="H20" s="154">
        <f t="shared" si="4"/>
        <v>15</v>
      </c>
      <c r="I20" s="154">
        <f t="shared" si="5"/>
        <v>28</v>
      </c>
      <c r="J20" s="154">
        <f t="shared" si="6"/>
        <v>33</v>
      </c>
      <c r="K20" s="154">
        <f t="shared" si="7"/>
        <v>36</v>
      </c>
      <c r="L20" s="154">
        <f t="shared" si="8"/>
        <v>-3</v>
      </c>
      <c r="M20" s="155">
        <f t="shared" si="9"/>
        <v>6</v>
      </c>
      <c r="N20" s="155">
        <f t="shared" si="10"/>
        <v>7</v>
      </c>
      <c r="O20" s="155">
        <f t="shared" si="11"/>
        <v>13</v>
      </c>
      <c r="P20" s="155">
        <f t="shared" si="12"/>
        <v>15</v>
      </c>
      <c r="Q20" s="155">
        <f t="shared" si="13"/>
        <v>17</v>
      </c>
      <c r="R20" s="156">
        <f t="shared" si="14"/>
        <v>-2</v>
      </c>
      <c r="S20" s="157"/>
      <c r="T20" s="158"/>
      <c r="U20" s="158"/>
      <c r="V20" s="158"/>
      <c r="W20" s="159"/>
      <c r="X20" s="159"/>
      <c r="Y20" s="159"/>
      <c r="Z20" s="160"/>
      <c r="AA20" s="157">
        <v>3</v>
      </c>
      <c r="AB20" s="158">
        <v>1</v>
      </c>
      <c r="AC20" s="158">
        <v>7</v>
      </c>
      <c r="AD20" s="158">
        <v>3</v>
      </c>
      <c r="AE20" s="159">
        <v>1</v>
      </c>
      <c r="AF20" s="159">
        <v>1</v>
      </c>
      <c r="AG20" s="159">
        <v>2</v>
      </c>
      <c r="AH20" s="160">
        <v>2</v>
      </c>
      <c r="AI20" s="157">
        <v>0</v>
      </c>
      <c r="AJ20" s="158">
        <v>4</v>
      </c>
      <c r="AK20" s="158">
        <v>3</v>
      </c>
      <c r="AL20" s="158">
        <v>8</v>
      </c>
      <c r="AM20" s="159">
        <v>0</v>
      </c>
      <c r="AN20" s="159">
        <v>2</v>
      </c>
      <c r="AO20" s="159">
        <v>2</v>
      </c>
      <c r="AP20" s="160">
        <v>4</v>
      </c>
      <c r="AQ20" s="157">
        <v>3</v>
      </c>
      <c r="AR20" s="158">
        <v>1</v>
      </c>
      <c r="AS20" s="158">
        <v>6</v>
      </c>
      <c r="AT20" s="158">
        <v>2</v>
      </c>
      <c r="AU20" s="159">
        <v>2</v>
      </c>
      <c r="AV20" s="159">
        <v>0</v>
      </c>
      <c r="AW20" s="159">
        <v>4</v>
      </c>
      <c r="AX20" s="160">
        <v>2</v>
      </c>
      <c r="AY20" s="157">
        <v>1</v>
      </c>
      <c r="AZ20" s="158">
        <v>3</v>
      </c>
      <c r="BA20" s="158">
        <v>2</v>
      </c>
      <c r="BB20" s="158">
        <v>6</v>
      </c>
      <c r="BC20" s="159">
        <v>1</v>
      </c>
      <c r="BD20" s="159">
        <v>1</v>
      </c>
      <c r="BE20" s="159">
        <v>2</v>
      </c>
      <c r="BF20" s="160">
        <v>2</v>
      </c>
      <c r="BG20" s="157">
        <v>2</v>
      </c>
      <c r="BH20" s="158">
        <v>2</v>
      </c>
      <c r="BI20" s="158">
        <v>5</v>
      </c>
      <c r="BJ20" s="158">
        <v>5</v>
      </c>
      <c r="BK20" s="159">
        <v>1</v>
      </c>
      <c r="BL20" s="159">
        <v>0</v>
      </c>
      <c r="BM20" s="159">
        <v>2</v>
      </c>
      <c r="BN20" s="160">
        <v>0</v>
      </c>
      <c r="BO20" s="157">
        <v>2</v>
      </c>
      <c r="BP20" s="158">
        <v>2</v>
      </c>
      <c r="BQ20" s="158">
        <v>6</v>
      </c>
      <c r="BR20" s="158">
        <v>6</v>
      </c>
      <c r="BS20" s="159">
        <v>0</v>
      </c>
      <c r="BT20" s="159">
        <v>2</v>
      </c>
      <c r="BU20" s="159">
        <v>1</v>
      </c>
      <c r="BV20" s="160">
        <v>4</v>
      </c>
      <c r="BW20" s="157">
        <v>2</v>
      </c>
      <c r="BX20" s="158">
        <v>2</v>
      </c>
      <c r="BY20" s="158">
        <v>4</v>
      </c>
      <c r="BZ20" s="158">
        <v>6</v>
      </c>
      <c r="CA20" s="159">
        <v>1</v>
      </c>
      <c r="CB20" s="159">
        <v>1</v>
      </c>
      <c r="CC20" s="159">
        <v>2</v>
      </c>
      <c r="CD20" s="160">
        <v>3</v>
      </c>
      <c r="CE20" s="157"/>
      <c r="CF20" s="158"/>
      <c r="CG20" s="158"/>
      <c r="CH20" s="158"/>
      <c r="CI20" s="159"/>
      <c r="CJ20" s="159"/>
      <c r="CK20" s="159"/>
      <c r="CL20" s="160"/>
      <c r="CM20" s="157"/>
      <c r="CN20" s="158"/>
      <c r="CO20" s="158"/>
      <c r="CP20" s="158"/>
      <c r="CQ20" s="159"/>
      <c r="CR20" s="159"/>
      <c r="CS20" s="159"/>
      <c r="CT20" s="160"/>
    </row>
    <row r="21" spans="1:102" ht="15" customHeight="1" x14ac:dyDescent="0.25">
      <c r="A21" s="243">
        <v>18</v>
      </c>
      <c r="B21" s="237" t="s">
        <v>260</v>
      </c>
      <c r="C21" s="238" t="s">
        <v>83</v>
      </c>
      <c r="D21" s="238">
        <f t="shared" si="0"/>
        <v>8.5</v>
      </c>
      <c r="E21" s="238">
        <f t="shared" si="1"/>
        <v>44.117647058823529</v>
      </c>
      <c r="F21" s="239">
        <f t="shared" si="2"/>
        <v>41.176470588235297</v>
      </c>
      <c r="G21" s="153">
        <f t="shared" si="3"/>
        <v>15</v>
      </c>
      <c r="H21" s="154">
        <f t="shared" si="4"/>
        <v>19</v>
      </c>
      <c r="I21" s="154">
        <f t="shared" si="5"/>
        <v>34</v>
      </c>
      <c r="J21" s="154">
        <f t="shared" si="6"/>
        <v>38</v>
      </c>
      <c r="K21" s="154">
        <f t="shared" si="7"/>
        <v>42</v>
      </c>
      <c r="L21" s="154">
        <f t="shared" si="8"/>
        <v>-4</v>
      </c>
      <c r="M21" s="155">
        <f t="shared" si="9"/>
        <v>7</v>
      </c>
      <c r="N21" s="155">
        <f t="shared" si="10"/>
        <v>10</v>
      </c>
      <c r="O21" s="155">
        <f t="shared" si="11"/>
        <v>17</v>
      </c>
      <c r="P21" s="155">
        <f t="shared" si="12"/>
        <v>17</v>
      </c>
      <c r="Q21" s="155">
        <f t="shared" si="13"/>
        <v>22</v>
      </c>
      <c r="R21" s="156">
        <f t="shared" si="14"/>
        <v>-5</v>
      </c>
      <c r="S21" s="157">
        <v>1</v>
      </c>
      <c r="T21" s="158">
        <v>3</v>
      </c>
      <c r="U21" s="158">
        <v>4</v>
      </c>
      <c r="V21" s="158">
        <v>6</v>
      </c>
      <c r="W21" s="159">
        <v>0</v>
      </c>
      <c r="X21" s="159">
        <v>2</v>
      </c>
      <c r="Y21" s="159">
        <v>2</v>
      </c>
      <c r="Z21" s="160">
        <v>4</v>
      </c>
      <c r="AA21" s="157">
        <v>2</v>
      </c>
      <c r="AB21" s="158">
        <v>2</v>
      </c>
      <c r="AC21" s="158">
        <v>4</v>
      </c>
      <c r="AD21" s="158">
        <v>4</v>
      </c>
      <c r="AE21" s="159">
        <v>2</v>
      </c>
      <c r="AF21" s="159">
        <v>0</v>
      </c>
      <c r="AG21" s="159">
        <v>4</v>
      </c>
      <c r="AH21" s="160">
        <v>0</v>
      </c>
      <c r="AI21" s="157">
        <v>3</v>
      </c>
      <c r="AJ21" s="158">
        <v>1</v>
      </c>
      <c r="AK21" s="158">
        <v>7</v>
      </c>
      <c r="AL21" s="158">
        <v>3</v>
      </c>
      <c r="AM21" s="159">
        <v>1</v>
      </c>
      <c r="AN21" s="159">
        <v>1</v>
      </c>
      <c r="AO21" s="159">
        <v>2</v>
      </c>
      <c r="AP21" s="160">
        <v>2</v>
      </c>
      <c r="AQ21" s="157">
        <v>2</v>
      </c>
      <c r="AR21" s="158">
        <v>2</v>
      </c>
      <c r="AS21" s="158">
        <v>4</v>
      </c>
      <c r="AT21" s="158">
        <v>5</v>
      </c>
      <c r="AU21" s="159">
        <v>0</v>
      </c>
      <c r="AV21" s="159">
        <v>2</v>
      </c>
      <c r="AW21" s="159">
        <v>1</v>
      </c>
      <c r="AX21" s="160">
        <v>4</v>
      </c>
      <c r="AY21" s="157">
        <v>3</v>
      </c>
      <c r="AZ21" s="158">
        <v>1</v>
      </c>
      <c r="BA21" s="158">
        <v>7</v>
      </c>
      <c r="BB21" s="158">
        <v>2</v>
      </c>
      <c r="BC21" s="159">
        <v>1</v>
      </c>
      <c r="BD21" s="159">
        <v>1</v>
      </c>
      <c r="BE21" s="159">
        <v>2</v>
      </c>
      <c r="BF21" s="160">
        <v>2</v>
      </c>
      <c r="BG21" s="157">
        <v>1</v>
      </c>
      <c r="BH21" s="158">
        <v>3</v>
      </c>
      <c r="BI21" s="158">
        <v>3</v>
      </c>
      <c r="BJ21" s="158">
        <v>7</v>
      </c>
      <c r="BK21" s="159">
        <v>1</v>
      </c>
      <c r="BL21" s="159">
        <v>1</v>
      </c>
      <c r="BM21" s="159">
        <v>2</v>
      </c>
      <c r="BN21" s="160">
        <v>3</v>
      </c>
      <c r="BO21" s="157">
        <v>0</v>
      </c>
      <c r="BP21" s="158">
        <v>2</v>
      </c>
      <c r="BQ21" s="158">
        <v>1</v>
      </c>
      <c r="BR21" s="158">
        <v>4</v>
      </c>
      <c r="BS21" s="159">
        <v>0</v>
      </c>
      <c r="BT21" s="159">
        <v>1</v>
      </c>
      <c r="BU21" s="159">
        <v>0</v>
      </c>
      <c r="BV21" s="160">
        <v>2</v>
      </c>
      <c r="BW21" s="157">
        <v>0</v>
      </c>
      <c r="BX21" s="158">
        <v>4</v>
      </c>
      <c r="BY21" s="158">
        <v>1</v>
      </c>
      <c r="BZ21" s="158">
        <v>8</v>
      </c>
      <c r="CA21" s="159">
        <v>1</v>
      </c>
      <c r="CB21" s="159">
        <v>1</v>
      </c>
      <c r="CC21" s="159">
        <v>2</v>
      </c>
      <c r="CD21" s="160">
        <v>3</v>
      </c>
      <c r="CE21" s="157">
        <v>3</v>
      </c>
      <c r="CF21" s="158">
        <v>1</v>
      </c>
      <c r="CG21" s="158">
        <v>7</v>
      </c>
      <c r="CH21" s="158">
        <v>3</v>
      </c>
      <c r="CI21" s="159">
        <v>1</v>
      </c>
      <c r="CJ21" s="159">
        <v>1</v>
      </c>
      <c r="CK21" s="159">
        <v>2</v>
      </c>
      <c r="CL21" s="160">
        <v>2</v>
      </c>
      <c r="CM21" s="157"/>
      <c r="CN21" s="158"/>
      <c r="CO21" s="158"/>
      <c r="CP21" s="158"/>
      <c r="CQ21" s="159"/>
      <c r="CR21" s="159"/>
      <c r="CS21" s="159"/>
      <c r="CT21" s="160"/>
    </row>
    <row r="22" spans="1:102" ht="15" customHeight="1" x14ac:dyDescent="0.25">
      <c r="A22" s="243">
        <v>19</v>
      </c>
      <c r="B22" s="237" t="s">
        <v>259</v>
      </c>
      <c r="C22" s="238" t="s">
        <v>83</v>
      </c>
      <c r="D22" s="238">
        <f t="shared" si="0"/>
        <v>9</v>
      </c>
      <c r="E22" s="238">
        <f t="shared" si="1"/>
        <v>41.666666666666664</v>
      </c>
      <c r="F22" s="239">
        <f t="shared" si="2"/>
        <v>38.888888888888886</v>
      </c>
      <c r="G22" s="153">
        <f t="shared" si="3"/>
        <v>15</v>
      </c>
      <c r="H22" s="154">
        <f t="shared" si="4"/>
        <v>21</v>
      </c>
      <c r="I22" s="154">
        <f t="shared" si="5"/>
        <v>36</v>
      </c>
      <c r="J22" s="154">
        <f t="shared" si="6"/>
        <v>38</v>
      </c>
      <c r="K22" s="154">
        <f t="shared" si="7"/>
        <v>46</v>
      </c>
      <c r="L22" s="154">
        <f t="shared" si="8"/>
        <v>-8</v>
      </c>
      <c r="M22" s="155">
        <f t="shared" si="9"/>
        <v>7</v>
      </c>
      <c r="N22" s="155">
        <f t="shared" si="10"/>
        <v>11</v>
      </c>
      <c r="O22" s="155">
        <f t="shared" si="11"/>
        <v>18</v>
      </c>
      <c r="P22" s="155">
        <f t="shared" si="12"/>
        <v>17</v>
      </c>
      <c r="Q22" s="155">
        <f t="shared" si="13"/>
        <v>24</v>
      </c>
      <c r="R22" s="156">
        <f t="shared" si="14"/>
        <v>-7</v>
      </c>
      <c r="S22" s="157">
        <v>1</v>
      </c>
      <c r="T22" s="158">
        <v>3</v>
      </c>
      <c r="U22" s="158">
        <v>3</v>
      </c>
      <c r="V22" s="158">
        <v>6</v>
      </c>
      <c r="W22" s="159">
        <v>0</v>
      </c>
      <c r="X22" s="159">
        <v>2</v>
      </c>
      <c r="Y22" s="159">
        <v>2</v>
      </c>
      <c r="Z22" s="160">
        <v>4</v>
      </c>
      <c r="AA22" s="157">
        <v>2</v>
      </c>
      <c r="AB22" s="158">
        <v>2</v>
      </c>
      <c r="AC22" s="158">
        <v>5</v>
      </c>
      <c r="AD22" s="158">
        <v>4</v>
      </c>
      <c r="AE22" s="159">
        <v>2</v>
      </c>
      <c r="AF22" s="159">
        <v>0</v>
      </c>
      <c r="AG22" s="159">
        <v>4</v>
      </c>
      <c r="AH22" s="160">
        <v>0</v>
      </c>
      <c r="AI22" s="157">
        <v>2</v>
      </c>
      <c r="AJ22" s="158">
        <v>2</v>
      </c>
      <c r="AK22" s="158">
        <v>5</v>
      </c>
      <c r="AL22" s="158">
        <v>5</v>
      </c>
      <c r="AM22" s="159">
        <v>1</v>
      </c>
      <c r="AN22" s="159">
        <v>1</v>
      </c>
      <c r="AO22" s="159">
        <v>2</v>
      </c>
      <c r="AP22" s="160">
        <v>2</v>
      </c>
      <c r="AQ22" s="157">
        <v>2</v>
      </c>
      <c r="AR22" s="158">
        <v>2</v>
      </c>
      <c r="AS22" s="158">
        <v>5</v>
      </c>
      <c r="AT22" s="158">
        <v>4</v>
      </c>
      <c r="AU22" s="159">
        <v>0</v>
      </c>
      <c r="AV22" s="159">
        <v>2</v>
      </c>
      <c r="AW22" s="159">
        <v>1</v>
      </c>
      <c r="AX22" s="160">
        <v>4</v>
      </c>
      <c r="AY22" s="157">
        <v>3</v>
      </c>
      <c r="AZ22" s="158">
        <v>1</v>
      </c>
      <c r="BA22" s="158">
        <v>6</v>
      </c>
      <c r="BB22" s="158">
        <v>3</v>
      </c>
      <c r="BC22" s="159">
        <v>1</v>
      </c>
      <c r="BD22" s="159">
        <v>1</v>
      </c>
      <c r="BE22" s="159">
        <v>2</v>
      </c>
      <c r="BF22" s="160">
        <v>2</v>
      </c>
      <c r="BG22" s="157">
        <v>1</v>
      </c>
      <c r="BH22" s="158">
        <v>3</v>
      </c>
      <c r="BI22" s="158">
        <v>4</v>
      </c>
      <c r="BJ22" s="158">
        <v>7</v>
      </c>
      <c r="BK22" s="159">
        <v>1</v>
      </c>
      <c r="BL22" s="159">
        <v>1</v>
      </c>
      <c r="BM22" s="159">
        <v>2</v>
      </c>
      <c r="BN22" s="160">
        <v>3</v>
      </c>
      <c r="BO22" s="157">
        <v>1</v>
      </c>
      <c r="BP22" s="158">
        <v>3</v>
      </c>
      <c r="BQ22" s="158">
        <v>2</v>
      </c>
      <c r="BR22" s="158">
        <v>7</v>
      </c>
      <c r="BS22" s="159">
        <v>0</v>
      </c>
      <c r="BT22" s="159">
        <v>2</v>
      </c>
      <c r="BU22" s="159">
        <v>0</v>
      </c>
      <c r="BV22" s="160">
        <v>4</v>
      </c>
      <c r="BW22" s="157">
        <v>1</v>
      </c>
      <c r="BX22" s="158">
        <v>3</v>
      </c>
      <c r="BY22" s="158">
        <v>4</v>
      </c>
      <c r="BZ22" s="158">
        <v>6</v>
      </c>
      <c r="CA22" s="159">
        <v>1</v>
      </c>
      <c r="CB22" s="159">
        <v>1</v>
      </c>
      <c r="CC22" s="159">
        <v>2</v>
      </c>
      <c r="CD22" s="160">
        <v>3</v>
      </c>
      <c r="CE22" s="157">
        <v>2</v>
      </c>
      <c r="CF22" s="158">
        <v>2</v>
      </c>
      <c r="CG22" s="158">
        <v>4</v>
      </c>
      <c r="CH22" s="158">
        <v>4</v>
      </c>
      <c r="CI22" s="159">
        <v>1</v>
      </c>
      <c r="CJ22" s="159">
        <v>1</v>
      </c>
      <c r="CK22" s="159">
        <v>2</v>
      </c>
      <c r="CL22" s="160">
        <v>2</v>
      </c>
      <c r="CM22" s="157"/>
      <c r="CN22" s="158"/>
      <c r="CO22" s="158"/>
      <c r="CP22" s="158"/>
      <c r="CQ22" s="159"/>
      <c r="CR22" s="159"/>
      <c r="CS22" s="159"/>
      <c r="CT22" s="160"/>
    </row>
    <row r="23" spans="1:102" ht="15" customHeight="1" x14ac:dyDescent="0.25">
      <c r="A23" s="243">
        <v>20</v>
      </c>
      <c r="B23" s="234" t="s">
        <v>245</v>
      </c>
      <c r="C23" s="235" t="s">
        <v>45</v>
      </c>
      <c r="D23" s="235">
        <f t="shared" si="0"/>
        <v>9</v>
      </c>
      <c r="E23" s="235">
        <f t="shared" si="1"/>
        <v>38.888888888888886</v>
      </c>
      <c r="F23" s="236">
        <f t="shared" si="2"/>
        <v>38.888888888888886</v>
      </c>
      <c r="G23" s="153">
        <f t="shared" si="3"/>
        <v>14</v>
      </c>
      <c r="H23" s="154">
        <f t="shared" si="4"/>
        <v>22</v>
      </c>
      <c r="I23" s="154">
        <f t="shared" si="5"/>
        <v>36</v>
      </c>
      <c r="J23" s="154">
        <f t="shared" si="6"/>
        <v>36</v>
      </c>
      <c r="K23" s="154">
        <f t="shared" si="7"/>
        <v>49</v>
      </c>
      <c r="L23" s="154">
        <f t="shared" si="8"/>
        <v>-13</v>
      </c>
      <c r="M23" s="155">
        <f t="shared" si="9"/>
        <v>7</v>
      </c>
      <c r="N23" s="155">
        <f t="shared" si="10"/>
        <v>11</v>
      </c>
      <c r="O23" s="155">
        <f t="shared" si="11"/>
        <v>18</v>
      </c>
      <c r="P23" s="155">
        <f t="shared" si="12"/>
        <v>17</v>
      </c>
      <c r="Q23" s="155">
        <f t="shared" si="13"/>
        <v>26</v>
      </c>
      <c r="R23" s="156">
        <f t="shared" si="14"/>
        <v>-9</v>
      </c>
      <c r="S23" s="157">
        <v>2</v>
      </c>
      <c r="T23" s="158">
        <v>2</v>
      </c>
      <c r="U23" s="158">
        <v>4</v>
      </c>
      <c r="V23" s="158">
        <v>5</v>
      </c>
      <c r="W23" s="159">
        <v>2</v>
      </c>
      <c r="X23" s="159">
        <v>0</v>
      </c>
      <c r="Y23" s="159">
        <v>4</v>
      </c>
      <c r="Z23" s="160">
        <v>2</v>
      </c>
      <c r="AA23" s="157">
        <v>0</v>
      </c>
      <c r="AB23" s="158">
        <v>4</v>
      </c>
      <c r="AC23" s="158">
        <v>2</v>
      </c>
      <c r="AD23" s="158">
        <v>8</v>
      </c>
      <c r="AE23" s="159">
        <v>0</v>
      </c>
      <c r="AF23" s="159">
        <v>2</v>
      </c>
      <c r="AG23" s="159">
        <v>1</v>
      </c>
      <c r="AH23" s="160">
        <v>4</v>
      </c>
      <c r="AI23" s="157">
        <v>1</v>
      </c>
      <c r="AJ23" s="158">
        <v>3</v>
      </c>
      <c r="AK23" s="158">
        <v>3</v>
      </c>
      <c r="AL23" s="158">
        <v>6</v>
      </c>
      <c r="AM23" s="159">
        <v>2</v>
      </c>
      <c r="AN23" s="159">
        <v>0</v>
      </c>
      <c r="AO23" s="159">
        <v>4</v>
      </c>
      <c r="AP23" s="160">
        <v>1</v>
      </c>
      <c r="AQ23" s="157">
        <v>2</v>
      </c>
      <c r="AR23" s="158">
        <v>2</v>
      </c>
      <c r="AS23" s="158">
        <v>5</v>
      </c>
      <c r="AT23" s="158">
        <v>4</v>
      </c>
      <c r="AU23" s="159">
        <v>1</v>
      </c>
      <c r="AV23" s="159">
        <v>1</v>
      </c>
      <c r="AW23" s="159">
        <v>3</v>
      </c>
      <c r="AX23" s="160">
        <v>3</v>
      </c>
      <c r="AY23" s="157">
        <v>2</v>
      </c>
      <c r="AZ23" s="158">
        <v>2</v>
      </c>
      <c r="BA23" s="158">
        <v>5</v>
      </c>
      <c r="BB23" s="158">
        <v>4</v>
      </c>
      <c r="BC23" s="159">
        <v>1</v>
      </c>
      <c r="BD23" s="159">
        <v>1</v>
      </c>
      <c r="BE23" s="159">
        <v>2</v>
      </c>
      <c r="BF23" s="160">
        <v>2</v>
      </c>
      <c r="BG23" s="157">
        <v>1</v>
      </c>
      <c r="BH23" s="158">
        <v>3</v>
      </c>
      <c r="BI23" s="158">
        <v>3</v>
      </c>
      <c r="BJ23" s="158">
        <v>6</v>
      </c>
      <c r="BK23" s="159">
        <v>0</v>
      </c>
      <c r="BL23" s="159">
        <v>2</v>
      </c>
      <c r="BM23" s="159">
        <v>0</v>
      </c>
      <c r="BN23" s="160">
        <v>4</v>
      </c>
      <c r="BO23" s="157">
        <v>3</v>
      </c>
      <c r="BP23" s="158">
        <v>1</v>
      </c>
      <c r="BQ23" s="158">
        <v>7</v>
      </c>
      <c r="BR23" s="158">
        <v>4</v>
      </c>
      <c r="BS23" s="159">
        <v>0</v>
      </c>
      <c r="BT23" s="159">
        <v>2</v>
      </c>
      <c r="BU23" s="159">
        <v>1</v>
      </c>
      <c r="BV23" s="160">
        <v>4</v>
      </c>
      <c r="BW23" s="157">
        <v>1</v>
      </c>
      <c r="BX23" s="158">
        <v>3</v>
      </c>
      <c r="BY23" s="158">
        <v>2</v>
      </c>
      <c r="BZ23" s="158">
        <v>7</v>
      </c>
      <c r="CA23" s="159">
        <v>0</v>
      </c>
      <c r="CB23" s="159">
        <v>2</v>
      </c>
      <c r="CC23" s="159">
        <v>0</v>
      </c>
      <c r="CD23" s="160">
        <v>4</v>
      </c>
      <c r="CE23" s="157">
        <v>2</v>
      </c>
      <c r="CF23" s="158">
        <v>2</v>
      </c>
      <c r="CG23" s="158">
        <v>5</v>
      </c>
      <c r="CH23" s="158">
        <v>5</v>
      </c>
      <c r="CI23" s="159">
        <v>1</v>
      </c>
      <c r="CJ23" s="159">
        <v>1</v>
      </c>
      <c r="CK23" s="159">
        <v>2</v>
      </c>
      <c r="CL23" s="160">
        <v>2</v>
      </c>
      <c r="CM23" s="157"/>
      <c r="CN23" s="158"/>
      <c r="CO23" s="158"/>
      <c r="CP23" s="158"/>
      <c r="CQ23" s="159"/>
      <c r="CR23" s="159"/>
      <c r="CS23" s="159"/>
      <c r="CT23" s="160"/>
    </row>
    <row r="24" spans="1:102" ht="15" customHeight="1" x14ac:dyDescent="0.25">
      <c r="A24" s="243">
        <v>21</v>
      </c>
      <c r="B24" s="225" t="s">
        <v>249</v>
      </c>
      <c r="C24" s="226" t="s">
        <v>30</v>
      </c>
      <c r="D24" s="226">
        <f t="shared" si="0"/>
        <v>7.5</v>
      </c>
      <c r="E24" s="226">
        <f t="shared" si="1"/>
        <v>30</v>
      </c>
      <c r="F24" s="227">
        <f t="shared" si="2"/>
        <v>60</v>
      </c>
      <c r="G24" s="153">
        <f t="shared" si="3"/>
        <v>9</v>
      </c>
      <c r="H24" s="154">
        <f t="shared" si="4"/>
        <v>21</v>
      </c>
      <c r="I24" s="154">
        <f t="shared" si="5"/>
        <v>30</v>
      </c>
      <c r="J24" s="154">
        <f t="shared" si="6"/>
        <v>24</v>
      </c>
      <c r="K24" s="154">
        <f t="shared" si="7"/>
        <v>48</v>
      </c>
      <c r="L24" s="154">
        <f t="shared" si="8"/>
        <v>-24</v>
      </c>
      <c r="M24" s="155">
        <f t="shared" si="9"/>
        <v>9</v>
      </c>
      <c r="N24" s="155">
        <f t="shared" si="10"/>
        <v>6</v>
      </c>
      <c r="O24" s="155">
        <f t="shared" si="11"/>
        <v>15</v>
      </c>
      <c r="P24" s="155">
        <f t="shared" si="12"/>
        <v>20</v>
      </c>
      <c r="Q24" s="155">
        <f t="shared" si="13"/>
        <v>14</v>
      </c>
      <c r="R24" s="156">
        <f t="shared" si="14"/>
        <v>6</v>
      </c>
      <c r="S24" s="157">
        <v>1</v>
      </c>
      <c r="T24" s="158">
        <v>3</v>
      </c>
      <c r="U24" s="158">
        <v>3</v>
      </c>
      <c r="V24" s="158">
        <v>7</v>
      </c>
      <c r="W24" s="159">
        <v>0</v>
      </c>
      <c r="X24" s="159">
        <v>2</v>
      </c>
      <c r="Y24" s="159">
        <v>0</v>
      </c>
      <c r="Z24" s="160">
        <v>4</v>
      </c>
      <c r="AA24" s="157">
        <v>4</v>
      </c>
      <c r="AB24" s="158">
        <v>0</v>
      </c>
      <c r="AC24" s="158">
        <v>8</v>
      </c>
      <c r="AD24" s="158">
        <v>2</v>
      </c>
      <c r="AE24" s="159">
        <v>2</v>
      </c>
      <c r="AF24" s="159">
        <v>0</v>
      </c>
      <c r="AG24" s="159">
        <v>4</v>
      </c>
      <c r="AH24" s="160">
        <v>0</v>
      </c>
      <c r="AI24" s="157">
        <v>0</v>
      </c>
      <c r="AJ24" s="158">
        <v>4</v>
      </c>
      <c r="AK24" s="158">
        <v>1</v>
      </c>
      <c r="AL24" s="158">
        <v>8</v>
      </c>
      <c r="AM24" s="159">
        <v>1</v>
      </c>
      <c r="AN24" s="159">
        <v>1</v>
      </c>
      <c r="AO24" s="159">
        <v>3</v>
      </c>
      <c r="AP24" s="160">
        <v>3</v>
      </c>
      <c r="AQ24" s="157">
        <v>2</v>
      </c>
      <c r="AR24" s="158">
        <v>2</v>
      </c>
      <c r="AS24" s="158">
        <v>4</v>
      </c>
      <c r="AT24" s="158">
        <v>6</v>
      </c>
      <c r="AU24" s="159">
        <v>1</v>
      </c>
      <c r="AV24" s="159">
        <v>1</v>
      </c>
      <c r="AW24" s="159">
        <v>3</v>
      </c>
      <c r="AX24" s="160">
        <v>3</v>
      </c>
      <c r="AY24" s="157">
        <v>1</v>
      </c>
      <c r="AZ24" s="158">
        <v>3</v>
      </c>
      <c r="BA24" s="158">
        <v>2</v>
      </c>
      <c r="BB24" s="158">
        <v>6</v>
      </c>
      <c r="BC24" s="159">
        <v>1</v>
      </c>
      <c r="BD24" s="159">
        <v>1</v>
      </c>
      <c r="BE24" s="159">
        <v>2</v>
      </c>
      <c r="BF24" s="160">
        <v>2</v>
      </c>
      <c r="BG24" s="157">
        <v>0</v>
      </c>
      <c r="BH24" s="158">
        <v>4</v>
      </c>
      <c r="BI24" s="158">
        <v>3</v>
      </c>
      <c r="BJ24" s="158">
        <v>8</v>
      </c>
      <c r="BK24" s="159">
        <v>1</v>
      </c>
      <c r="BL24" s="159">
        <v>1</v>
      </c>
      <c r="BM24" s="159">
        <v>2</v>
      </c>
      <c r="BN24" s="160">
        <v>2</v>
      </c>
      <c r="BO24" s="157">
        <v>0</v>
      </c>
      <c r="BP24" s="158">
        <v>2</v>
      </c>
      <c r="BQ24" s="158">
        <v>0</v>
      </c>
      <c r="BR24" s="158">
        <v>4</v>
      </c>
      <c r="BS24" s="159">
        <v>1</v>
      </c>
      <c r="BT24" s="159">
        <v>0</v>
      </c>
      <c r="BU24" s="159">
        <v>2</v>
      </c>
      <c r="BV24" s="160">
        <v>0</v>
      </c>
      <c r="BW24" s="157"/>
      <c r="BX24" s="158"/>
      <c r="BY24" s="158"/>
      <c r="BZ24" s="158"/>
      <c r="CA24" s="159"/>
      <c r="CB24" s="159"/>
      <c r="CC24" s="159"/>
      <c r="CD24" s="160"/>
      <c r="CE24" s="157">
        <v>1</v>
      </c>
      <c r="CF24" s="158">
        <v>3</v>
      </c>
      <c r="CG24" s="158">
        <v>3</v>
      </c>
      <c r="CH24" s="158">
        <v>7</v>
      </c>
      <c r="CI24" s="159">
        <v>2</v>
      </c>
      <c r="CJ24" s="159">
        <v>0</v>
      </c>
      <c r="CK24" s="159">
        <v>4</v>
      </c>
      <c r="CL24" s="160">
        <v>0</v>
      </c>
      <c r="CM24" s="157"/>
      <c r="CN24" s="158"/>
      <c r="CO24" s="158"/>
      <c r="CP24" s="158"/>
      <c r="CQ24" s="159"/>
      <c r="CR24" s="159"/>
      <c r="CS24" s="159"/>
      <c r="CT24" s="160"/>
    </row>
    <row r="25" spans="1:102" ht="15" customHeight="1" x14ac:dyDescent="0.25">
      <c r="A25" s="243">
        <v>22</v>
      </c>
      <c r="B25" s="237" t="s">
        <v>261</v>
      </c>
      <c r="C25" s="238" t="s">
        <v>83</v>
      </c>
      <c r="D25" s="238">
        <f t="shared" si="0"/>
        <v>6</v>
      </c>
      <c r="E25" s="238">
        <f t="shared" si="1"/>
        <v>25</v>
      </c>
      <c r="F25" s="239">
        <f t="shared" si="2"/>
        <v>41.666666666666664</v>
      </c>
      <c r="G25" s="153">
        <f t="shared" si="3"/>
        <v>6</v>
      </c>
      <c r="H25" s="154">
        <f t="shared" si="4"/>
        <v>18</v>
      </c>
      <c r="I25" s="154">
        <f t="shared" si="5"/>
        <v>24</v>
      </c>
      <c r="J25" s="154">
        <f t="shared" si="6"/>
        <v>17</v>
      </c>
      <c r="K25" s="154">
        <f t="shared" si="7"/>
        <v>38</v>
      </c>
      <c r="L25" s="154">
        <f t="shared" si="8"/>
        <v>-21</v>
      </c>
      <c r="M25" s="155">
        <f t="shared" si="9"/>
        <v>5</v>
      </c>
      <c r="N25" s="155">
        <f t="shared" si="10"/>
        <v>7</v>
      </c>
      <c r="O25" s="155">
        <f t="shared" si="11"/>
        <v>12</v>
      </c>
      <c r="P25" s="155">
        <f t="shared" si="12"/>
        <v>12</v>
      </c>
      <c r="Q25" s="155">
        <f t="shared" si="13"/>
        <v>17</v>
      </c>
      <c r="R25" s="156">
        <f t="shared" si="14"/>
        <v>-5</v>
      </c>
      <c r="S25" s="157">
        <v>1</v>
      </c>
      <c r="T25" s="158">
        <v>1</v>
      </c>
      <c r="U25" s="158">
        <v>2</v>
      </c>
      <c r="V25" s="158">
        <v>2</v>
      </c>
      <c r="W25" s="159">
        <v>0</v>
      </c>
      <c r="X25" s="159">
        <v>1</v>
      </c>
      <c r="Y25" s="159">
        <v>0</v>
      </c>
      <c r="Z25" s="160">
        <v>2</v>
      </c>
      <c r="AA25" s="157">
        <v>0</v>
      </c>
      <c r="AB25" s="158">
        <v>2</v>
      </c>
      <c r="AC25" s="158">
        <v>1</v>
      </c>
      <c r="AD25" s="158">
        <v>4</v>
      </c>
      <c r="AE25" s="159">
        <v>0</v>
      </c>
      <c r="AF25" s="159">
        <v>1</v>
      </c>
      <c r="AG25" s="159">
        <v>1</v>
      </c>
      <c r="AH25" s="160">
        <v>2</v>
      </c>
      <c r="AI25" s="157">
        <v>1</v>
      </c>
      <c r="AJ25" s="158">
        <v>1</v>
      </c>
      <c r="AK25" s="158">
        <v>2</v>
      </c>
      <c r="AL25" s="158">
        <v>3</v>
      </c>
      <c r="AM25" s="159">
        <v>0</v>
      </c>
      <c r="AN25" s="159">
        <v>1</v>
      </c>
      <c r="AO25" s="159">
        <v>0</v>
      </c>
      <c r="AP25" s="160">
        <v>2</v>
      </c>
      <c r="AQ25" s="157">
        <v>0</v>
      </c>
      <c r="AR25" s="158">
        <v>4</v>
      </c>
      <c r="AS25" s="158">
        <v>2</v>
      </c>
      <c r="AT25" s="158">
        <v>8</v>
      </c>
      <c r="AU25" s="159">
        <v>2</v>
      </c>
      <c r="AV25" s="159">
        <v>0</v>
      </c>
      <c r="AW25" s="159">
        <v>4</v>
      </c>
      <c r="AX25" s="160">
        <v>1</v>
      </c>
      <c r="AY25" s="157">
        <v>2</v>
      </c>
      <c r="AZ25" s="158">
        <v>0</v>
      </c>
      <c r="BA25" s="158">
        <v>4</v>
      </c>
      <c r="BB25" s="158">
        <v>0</v>
      </c>
      <c r="BC25" s="159">
        <v>1</v>
      </c>
      <c r="BD25" s="159">
        <v>0</v>
      </c>
      <c r="BE25" s="159">
        <v>2</v>
      </c>
      <c r="BF25" s="160">
        <v>0</v>
      </c>
      <c r="BG25" s="157">
        <v>1</v>
      </c>
      <c r="BH25" s="158">
        <v>3</v>
      </c>
      <c r="BI25" s="158">
        <v>3</v>
      </c>
      <c r="BJ25" s="158">
        <v>6</v>
      </c>
      <c r="BK25" s="159">
        <v>1</v>
      </c>
      <c r="BL25" s="159">
        <v>1</v>
      </c>
      <c r="BM25" s="159">
        <v>3</v>
      </c>
      <c r="BN25" s="160">
        <v>3</v>
      </c>
      <c r="BO25" s="157">
        <v>1</v>
      </c>
      <c r="BP25" s="158">
        <v>3</v>
      </c>
      <c r="BQ25" s="158">
        <v>2</v>
      </c>
      <c r="BR25" s="158">
        <v>7</v>
      </c>
      <c r="BS25" s="159">
        <v>0</v>
      </c>
      <c r="BT25" s="159">
        <v>2</v>
      </c>
      <c r="BU25" s="159">
        <v>0</v>
      </c>
      <c r="BV25" s="160">
        <v>4</v>
      </c>
      <c r="BW25" s="157">
        <v>0</v>
      </c>
      <c r="BX25" s="158">
        <v>4</v>
      </c>
      <c r="BY25" s="158">
        <v>1</v>
      </c>
      <c r="BZ25" s="158">
        <v>8</v>
      </c>
      <c r="CA25" s="159">
        <v>1</v>
      </c>
      <c r="CB25" s="159">
        <v>1</v>
      </c>
      <c r="CC25" s="159">
        <v>2</v>
      </c>
      <c r="CD25" s="160">
        <v>3</v>
      </c>
      <c r="CE25" s="157"/>
      <c r="CF25" s="158"/>
      <c r="CG25" s="158"/>
      <c r="CH25" s="158"/>
      <c r="CI25" s="159"/>
      <c r="CJ25" s="159"/>
      <c r="CK25" s="159"/>
      <c r="CL25" s="160"/>
      <c r="CM25" s="157"/>
      <c r="CN25" s="158"/>
      <c r="CO25" s="158"/>
      <c r="CP25" s="158"/>
      <c r="CQ25" s="159"/>
      <c r="CR25" s="159"/>
      <c r="CS25" s="159"/>
      <c r="CT25" s="160"/>
    </row>
    <row r="26" spans="1:102" ht="15" customHeight="1" x14ac:dyDescent="0.25">
      <c r="A26" s="243">
        <v>23</v>
      </c>
      <c r="B26" s="234" t="s">
        <v>243</v>
      </c>
      <c r="C26" s="235" t="s">
        <v>45</v>
      </c>
      <c r="D26" s="235">
        <f t="shared" si="0"/>
        <v>9</v>
      </c>
      <c r="E26" s="235">
        <f t="shared" si="1"/>
        <v>13.888888888888889</v>
      </c>
      <c r="F26" s="236">
        <f t="shared" si="2"/>
        <v>38.888888888888886</v>
      </c>
      <c r="G26" s="153">
        <f t="shared" si="3"/>
        <v>5</v>
      </c>
      <c r="H26" s="154">
        <f t="shared" si="4"/>
        <v>31</v>
      </c>
      <c r="I26" s="154">
        <f t="shared" si="5"/>
        <v>36</v>
      </c>
      <c r="J26" s="154">
        <f t="shared" si="6"/>
        <v>18</v>
      </c>
      <c r="K26" s="154">
        <f t="shared" si="7"/>
        <v>65</v>
      </c>
      <c r="L26" s="154">
        <f t="shared" si="8"/>
        <v>-47</v>
      </c>
      <c r="M26" s="155">
        <f t="shared" si="9"/>
        <v>7</v>
      </c>
      <c r="N26" s="155">
        <f t="shared" si="10"/>
        <v>11</v>
      </c>
      <c r="O26" s="155">
        <f t="shared" si="11"/>
        <v>18</v>
      </c>
      <c r="P26" s="155">
        <f t="shared" si="12"/>
        <v>17</v>
      </c>
      <c r="Q26" s="155">
        <f t="shared" si="13"/>
        <v>26</v>
      </c>
      <c r="R26" s="156">
        <f t="shared" si="14"/>
        <v>-9</v>
      </c>
      <c r="S26" s="157">
        <v>2</v>
      </c>
      <c r="T26" s="158">
        <v>2</v>
      </c>
      <c r="U26" s="158">
        <v>5</v>
      </c>
      <c r="V26" s="158">
        <v>5</v>
      </c>
      <c r="W26" s="159">
        <v>2</v>
      </c>
      <c r="X26" s="159">
        <v>0</v>
      </c>
      <c r="Y26" s="159">
        <v>4</v>
      </c>
      <c r="Z26" s="160">
        <v>2</v>
      </c>
      <c r="AA26" s="157">
        <v>1</v>
      </c>
      <c r="AB26" s="158">
        <v>3</v>
      </c>
      <c r="AC26" s="158">
        <v>4</v>
      </c>
      <c r="AD26" s="158">
        <v>7</v>
      </c>
      <c r="AE26" s="159">
        <v>0</v>
      </c>
      <c r="AF26" s="159">
        <v>2</v>
      </c>
      <c r="AG26" s="159">
        <v>1</v>
      </c>
      <c r="AH26" s="160">
        <v>4</v>
      </c>
      <c r="AI26" s="157">
        <v>1</v>
      </c>
      <c r="AJ26" s="158">
        <v>3</v>
      </c>
      <c r="AK26" s="158">
        <v>5</v>
      </c>
      <c r="AL26" s="158">
        <v>7</v>
      </c>
      <c r="AM26" s="159">
        <v>2</v>
      </c>
      <c r="AN26" s="159">
        <v>0</v>
      </c>
      <c r="AO26" s="159">
        <v>4</v>
      </c>
      <c r="AP26" s="160">
        <v>1</v>
      </c>
      <c r="AQ26" s="157">
        <v>0</v>
      </c>
      <c r="AR26" s="158">
        <v>4</v>
      </c>
      <c r="AS26" s="158">
        <v>0</v>
      </c>
      <c r="AT26" s="158">
        <v>8</v>
      </c>
      <c r="AU26" s="159">
        <v>1</v>
      </c>
      <c r="AV26" s="159">
        <v>1</v>
      </c>
      <c r="AW26" s="159">
        <v>3</v>
      </c>
      <c r="AX26" s="160">
        <v>3</v>
      </c>
      <c r="AY26" s="157">
        <v>0</v>
      </c>
      <c r="AZ26" s="158">
        <v>4</v>
      </c>
      <c r="BA26" s="158">
        <v>0</v>
      </c>
      <c r="BB26" s="158">
        <v>8</v>
      </c>
      <c r="BC26" s="159">
        <v>1</v>
      </c>
      <c r="BD26" s="159">
        <v>1</v>
      </c>
      <c r="BE26" s="159">
        <v>2</v>
      </c>
      <c r="BF26" s="160">
        <v>2</v>
      </c>
      <c r="BG26" s="157">
        <v>1</v>
      </c>
      <c r="BH26" s="158">
        <v>3</v>
      </c>
      <c r="BI26" s="158">
        <v>3</v>
      </c>
      <c r="BJ26" s="158">
        <v>6</v>
      </c>
      <c r="BK26" s="159">
        <v>0</v>
      </c>
      <c r="BL26" s="159">
        <v>2</v>
      </c>
      <c r="BM26" s="159">
        <v>0</v>
      </c>
      <c r="BN26" s="160">
        <v>4</v>
      </c>
      <c r="BO26" s="157">
        <v>0</v>
      </c>
      <c r="BP26" s="158">
        <v>4</v>
      </c>
      <c r="BQ26" s="158">
        <v>0</v>
      </c>
      <c r="BR26" s="158">
        <v>8</v>
      </c>
      <c r="BS26" s="159">
        <v>0</v>
      </c>
      <c r="BT26" s="159">
        <v>2</v>
      </c>
      <c r="BU26" s="159">
        <v>1</v>
      </c>
      <c r="BV26" s="160">
        <v>4</v>
      </c>
      <c r="BW26" s="157">
        <v>0</v>
      </c>
      <c r="BX26" s="158">
        <v>4</v>
      </c>
      <c r="BY26" s="158">
        <v>1</v>
      </c>
      <c r="BZ26" s="158">
        <v>8</v>
      </c>
      <c r="CA26" s="159">
        <v>0</v>
      </c>
      <c r="CB26" s="159">
        <v>2</v>
      </c>
      <c r="CC26" s="159">
        <v>0</v>
      </c>
      <c r="CD26" s="160">
        <v>4</v>
      </c>
      <c r="CE26" s="157">
        <v>0</v>
      </c>
      <c r="CF26" s="158">
        <v>4</v>
      </c>
      <c r="CG26" s="158">
        <v>0</v>
      </c>
      <c r="CH26" s="158">
        <v>8</v>
      </c>
      <c r="CI26" s="159">
        <v>1</v>
      </c>
      <c r="CJ26" s="159">
        <v>1</v>
      </c>
      <c r="CK26" s="159">
        <v>2</v>
      </c>
      <c r="CL26" s="160">
        <v>2</v>
      </c>
      <c r="CM26" s="157"/>
      <c r="CN26" s="158"/>
      <c r="CO26" s="158"/>
      <c r="CP26" s="158"/>
      <c r="CQ26" s="159"/>
      <c r="CR26" s="159"/>
      <c r="CS26" s="159"/>
      <c r="CT26" s="160"/>
    </row>
    <row r="27" spans="1:102" ht="15" customHeight="1" x14ac:dyDescent="0.25">
      <c r="A27" s="243">
        <v>24</v>
      </c>
      <c r="B27" s="234" t="s">
        <v>252</v>
      </c>
      <c r="C27" s="235" t="s">
        <v>45</v>
      </c>
      <c r="D27" s="235">
        <f t="shared" si="0"/>
        <v>8</v>
      </c>
      <c r="E27" s="235">
        <f t="shared" si="1"/>
        <v>12.5</v>
      </c>
      <c r="F27" s="236">
        <f t="shared" si="2"/>
        <v>0</v>
      </c>
      <c r="G27" s="153">
        <f t="shared" si="3"/>
        <v>4</v>
      </c>
      <c r="H27" s="154">
        <f t="shared" si="4"/>
        <v>28</v>
      </c>
      <c r="I27" s="154">
        <f t="shared" si="5"/>
        <v>32</v>
      </c>
      <c r="J27" s="154">
        <f t="shared" si="6"/>
        <v>15</v>
      </c>
      <c r="K27" s="154">
        <f t="shared" si="7"/>
        <v>59</v>
      </c>
      <c r="L27" s="154">
        <f t="shared" si="8"/>
        <v>-44</v>
      </c>
      <c r="M27" s="155">
        <f t="shared" si="9"/>
        <v>0</v>
      </c>
      <c r="N27" s="155">
        <f t="shared" si="10"/>
        <v>16</v>
      </c>
      <c r="O27" s="155">
        <f t="shared" si="11"/>
        <v>16</v>
      </c>
      <c r="P27" s="155">
        <f t="shared" si="12"/>
        <v>4</v>
      </c>
      <c r="Q27" s="155">
        <f t="shared" si="13"/>
        <v>32</v>
      </c>
      <c r="R27" s="156">
        <f t="shared" si="14"/>
        <v>-28</v>
      </c>
      <c r="S27" s="157">
        <v>0</v>
      </c>
      <c r="T27" s="158">
        <v>4</v>
      </c>
      <c r="U27" s="158">
        <v>0</v>
      </c>
      <c r="V27" s="158">
        <v>8</v>
      </c>
      <c r="W27" s="159">
        <v>0</v>
      </c>
      <c r="X27" s="159">
        <v>2</v>
      </c>
      <c r="Y27" s="159">
        <v>2</v>
      </c>
      <c r="Z27" s="160">
        <v>4</v>
      </c>
      <c r="AA27" s="157">
        <v>0</v>
      </c>
      <c r="AB27" s="158">
        <v>4</v>
      </c>
      <c r="AC27" s="158">
        <v>2</v>
      </c>
      <c r="AD27" s="158">
        <v>8</v>
      </c>
      <c r="AE27" s="159">
        <v>0</v>
      </c>
      <c r="AF27" s="159">
        <v>2</v>
      </c>
      <c r="AG27" s="159">
        <v>0</v>
      </c>
      <c r="AH27" s="160">
        <v>4</v>
      </c>
      <c r="AI27" s="157"/>
      <c r="AJ27" s="158"/>
      <c r="AK27" s="158"/>
      <c r="AL27" s="158"/>
      <c r="AM27" s="159"/>
      <c r="AN27" s="159"/>
      <c r="AO27" s="159"/>
      <c r="AP27" s="160"/>
      <c r="AQ27" s="157">
        <v>1</v>
      </c>
      <c r="AR27" s="158">
        <v>3</v>
      </c>
      <c r="AS27" s="158">
        <v>2</v>
      </c>
      <c r="AT27" s="158">
        <v>7</v>
      </c>
      <c r="AU27" s="159">
        <v>0</v>
      </c>
      <c r="AV27" s="159">
        <v>2</v>
      </c>
      <c r="AW27" s="159">
        <v>1</v>
      </c>
      <c r="AX27" s="160">
        <v>4</v>
      </c>
      <c r="AY27" s="157">
        <v>0</v>
      </c>
      <c r="AZ27" s="158">
        <v>4</v>
      </c>
      <c r="BA27" s="158">
        <v>1</v>
      </c>
      <c r="BB27" s="158">
        <v>8</v>
      </c>
      <c r="BC27" s="159">
        <v>0</v>
      </c>
      <c r="BD27" s="159">
        <v>2</v>
      </c>
      <c r="BE27" s="159">
        <v>0</v>
      </c>
      <c r="BF27" s="160">
        <v>4</v>
      </c>
      <c r="BG27" s="157">
        <v>1</v>
      </c>
      <c r="BH27" s="158">
        <v>3</v>
      </c>
      <c r="BI27" s="158">
        <v>2</v>
      </c>
      <c r="BJ27" s="158">
        <v>7</v>
      </c>
      <c r="BK27" s="159">
        <v>0</v>
      </c>
      <c r="BL27" s="159">
        <v>2</v>
      </c>
      <c r="BM27" s="159">
        <v>0</v>
      </c>
      <c r="BN27" s="160">
        <v>4</v>
      </c>
      <c r="BO27" s="157">
        <v>1</v>
      </c>
      <c r="BP27" s="158">
        <v>3</v>
      </c>
      <c r="BQ27" s="158">
        <v>3</v>
      </c>
      <c r="BR27" s="158">
        <v>6</v>
      </c>
      <c r="BS27" s="159">
        <v>0</v>
      </c>
      <c r="BT27" s="159">
        <v>2</v>
      </c>
      <c r="BU27" s="159">
        <v>0</v>
      </c>
      <c r="BV27" s="160">
        <v>4</v>
      </c>
      <c r="BW27" s="157">
        <v>1</v>
      </c>
      <c r="BX27" s="158">
        <v>3</v>
      </c>
      <c r="BY27" s="158">
        <v>4</v>
      </c>
      <c r="BZ27" s="158">
        <v>7</v>
      </c>
      <c r="CA27" s="159">
        <v>0</v>
      </c>
      <c r="CB27" s="159">
        <v>2</v>
      </c>
      <c r="CC27" s="159">
        <v>0</v>
      </c>
      <c r="CD27" s="160">
        <v>4</v>
      </c>
      <c r="CE27" s="157">
        <v>0</v>
      </c>
      <c r="CF27" s="158">
        <v>4</v>
      </c>
      <c r="CG27" s="158">
        <v>1</v>
      </c>
      <c r="CH27" s="158">
        <v>8</v>
      </c>
      <c r="CI27" s="159">
        <v>0</v>
      </c>
      <c r="CJ27" s="159">
        <v>2</v>
      </c>
      <c r="CK27" s="159">
        <v>1</v>
      </c>
      <c r="CL27" s="160">
        <v>4</v>
      </c>
      <c r="CM27" s="157"/>
      <c r="CN27" s="158"/>
      <c r="CO27" s="158"/>
      <c r="CP27" s="158"/>
      <c r="CQ27" s="159"/>
      <c r="CR27" s="159"/>
      <c r="CS27" s="159"/>
      <c r="CT27" s="160"/>
      <c r="CV27" s="142" t="s">
        <v>64</v>
      </c>
      <c r="CW27" s="162" t="s">
        <v>70</v>
      </c>
      <c r="CX27" s="162" t="s">
        <v>65</v>
      </c>
    </row>
    <row r="28" spans="1:102" ht="15" customHeight="1" x14ac:dyDescent="0.25">
      <c r="A28" s="243">
        <v>25</v>
      </c>
      <c r="B28" s="234" t="s">
        <v>280</v>
      </c>
      <c r="C28" s="235" t="s">
        <v>45</v>
      </c>
      <c r="D28" s="235">
        <f t="shared" si="0"/>
        <v>7</v>
      </c>
      <c r="E28" s="235">
        <f t="shared" si="1"/>
        <v>10.714285714285714</v>
      </c>
      <c r="F28" s="236">
        <f t="shared" si="2"/>
        <v>0</v>
      </c>
      <c r="G28" s="153">
        <f t="shared" si="3"/>
        <v>3</v>
      </c>
      <c r="H28" s="154">
        <f t="shared" si="4"/>
        <v>25</v>
      </c>
      <c r="I28" s="154">
        <f t="shared" si="5"/>
        <v>28</v>
      </c>
      <c r="J28" s="154">
        <f t="shared" si="6"/>
        <v>10</v>
      </c>
      <c r="K28" s="154">
        <f t="shared" si="7"/>
        <v>50</v>
      </c>
      <c r="L28" s="154">
        <f t="shared" si="8"/>
        <v>-40</v>
      </c>
      <c r="M28" s="155">
        <f t="shared" si="9"/>
        <v>0</v>
      </c>
      <c r="N28" s="155">
        <f t="shared" si="10"/>
        <v>14</v>
      </c>
      <c r="O28" s="155">
        <f t="shared" si="11"/>
        <v>14</v>
      </c>
      <c r="P28" s="155">
        <f t="shared" si="12"/>
        <v>6</v>
      </c>
      <c r="Q28" s="155">
        <f t="shared" si="13"/>
        <v>28</v>
      </c>
      <c r="R28" s="156">
        <f t="shared" si="14"/>
        <v>-22</v>
      </c>
      <c r="S28" s="157">
        <v>0</v>
      </c>
      <c r="T28" s="158">
        <v>4</v>
      </c>
      <c r="U28" s="158">
        <v>2</v>
      </c>
      <c r="V28" s="158">
        <v>8</v>
      </c>
      <c r="W28" s="159">
        <v>0</v>
      </c>
      <c r="X28" s="159">
        <v>2</v>
      </c>
      <c r="Y28" s="159">
        <v>2</v>
      </c>
      <c r="Z28" s="160">
        <v>4</v>
      </c>
      <c r="AA28" s="157">
        <v>0</v>
      </c>
      <c r="AB28" s="158">
        <v>4</v>
      </c>
      <c r="AC28" s="158">
        <v>0</v>
      </c>
      <c r="AD28" s="158">
        <v>8</v>
      </c>
      <c r="AE28" s="159">
        <v>0</v>
      </c>
      <c r="AF28" s="159">
        <v>2</v>
      </c>
      <c r="AG28" s="159">
        <v>0</v>
      </c>
      <c r="AH28" s="160">
        <v>4</v>
      </c>
      <c r="AI28" s="157">
        <v>0</v>
      </c>
      <c r="AJ28" s="158">
        <v>4</v>
      </c>
      <c r="AK28" s="158">
        <v>1</v>
      </c>
      <c r="AL28" s="158">
        <v>8</v>
      </c>
      <c r="AM28" s="159">
        <v>0</v>
      </c>
      <c r="AN28" s="159">
        <v>2</v>
      </c>
      <c r="AO28" s="159">
        <v>2</v>
      </c>
      <c r="AP28" s="160">
        <v>4</v>
      </c>
      <c r="AQ28" s="157">
        <v>0</v>
      </c>
      <c r="AR28" s="158">
        <v>4</v>
      </c>
      <c r="AS28" s="158">
        <v>0</v>
      </c>
      <c r="AT28" s="158">
        <v>8</v>
      </c>
      <c r="AU28" s="159">
        <v>0</v>
      </c>
      <c r="AV28" s="159">
        <v>2</v>
      </c>
      <c r="AW28" s="159">
        <v>1</v>
      </c>
      <c r="AX28" s="160">
        <v>4</v>
      </c>
      <c r="AY28" s="157"/>
      <c r="AZ28" s="158"/>
      <c r="BA28" s="158"/>
      <c r="BB28" s="158"/>
      <c r="BC28" s="159"/>
      <c r="BD28" s="159"/>
      <c r="BE28" s="159"/>
      <c r="BF28" s="160"/>
      <c r="BG28" s="157"/>
      <c r="BH28" s="158"/>
      <c r="BI28" s="158"/>
      <c r="BJ28" s="158"/>
      <c r="BK28" s="159"/>
      <c r="BL28" s="159"/>
      <c r="BM28" s="159"/>
      <c r="BN28" s="160"/>
      <c r="BO28" s="157">
        <v>1</v>
      </c>
      <c r="BP28" s="158">
        <v>3</v>
      </c>
      <c r="BQ28" s="158">
        <v>2</v>
      </c>
      <c r="BR28" s="158">
        <v>6</v>
      </c>
      <c r="BS28" s="159">
        <v>0</v>
      </c>
      <c r="BT28" s="159">
        <v>2</v>
      </c>
      <c r="BU28" s="159">
        <v>0</v>
      </c>
      <c r="BV28" s="160">
        <v>4</v>
      </c>
      <c r="BW28" s="157">
        <v>1</v>
      </c>
      <c r="BX28" s="158">
        <v>3</v>
      </c>
      <c r="BY28" s="158">
        <v>3</v>
      </c>
      <c r="BZ28" s="158">
        <v>6</v>
      </c>
      <c r="CA28" s="159">
        <v>0</v>
      </c>
      <c r="CB28" s="159">
        <v>2</v>
      </c>
      <c r="CC28" s="159">
        <v>0</v>
      </c>
      <c r="CD28" s="160">
        <v>4</v>
      </c>
      <c r="CE28" s="157">
        <v>1</v>
      </c>
      <c r="CF28" s="158">
        <v>3</v>
      </c>
      <c r="CG28" s="158">
        <v>2</v>
      </c>
      <c r="CH28" s="158">
        <v>6</v>
      </c>
      <c r="CI28" s="159">
        <v>0</v>
      </c>
      <c r="CJ28" s="159">
        <v>2</v>
      </c>
      <c r="CK28" s="159">
        <v>1</v>
      </c>
      <c r="CL28" s="160">
        <v>4</v>
      </c>
      <c r="CM28" s="157"/>
      <c r="CN28" s="158"/>
      <c r="CO28" s="158"/>
      <c r="CP28" s="158"/>
      <c r="CQ28" s="159"/>
      <c r="CR28" s="159"/>
      <c r="CS28" s="159"/>
      <c r="CT28" s="160"/>
    </row>
    <row r="29" spans="1:102" ht="15" customHeight="1" x14ac:dyDescent="0.25"/>
    <row r="30" spans="1:102" ht="15" customHeight="1" x14ac:dyDescent="0.25">
      <c r="A30" s="243" t="s">
        <v>143</v>
      </c>
      <c r="B30" s="225" t="s">
        <v>294</v>
      </c>
      <c r="C30" s="226" t="s">
        <v>30</v>
      </c>
      <c r="D30" s="226">
        <f t="shared" ref="D30:D43" si="15">(G30+H30)/4</f>
        <v>4</v>
      </c>
      <c r="E30" s="226">
        <f t="shared" ref="E30:E43" si="16">(G30*100)/I30</f>
        <v>31.25</v>
      </c>
      <c r="F30" s="227">
        <f t="shared" ref="F30:F43" si="17">(M30*100)/O30</f>
        <v>50</v>
      </c>
      <c r="G30" s="153">
        <f t="shared" ref="G30:G43" si="18">S30+AA30+AI30+AQ30+AY30+BG30+BO30+BW30+CE30+CM30</f>
        <v>5</v>
      </c>
      <c r="H30" s="154">
        <f t="shared" ref="H30:H43" si="19">T30+AB30+AJ30+AR30+AZ30+BH30+BP30+BX30+CF30+CN30</f>
        <v>11</v>
      </c>
      <c r="I30" s="154">
        <f t="shared" ref="I30:I43" si="20">G30+H30</f>
        <v>16</v>
      </c>
      <c r="J30" s="154">
        <f t="shared" ref="J30:J43" si="21">U30+AC30+AK30+AS30+BA30+BI30+BQ30+BY30+CG30+CO30</f>
        <v>12</v>
      </c>
      <c r="K30" s="154">
        <f t="shared" ref="K30:K43" si="22">V30+AD30+AL30+AT30+BB30+BJ30+BR30+BZ30+CH30+CP30</f>
        <v>23</v>
      </c>
      <c r="L30" s="154">
        <f t="shared" ref="L30:L43" si="23">J30-K30</f>
        <v>-11</v>
      </c>
      <c r="M30" s="155">
        <f t="shared" ref="M30:M43" si="24">W30+AE30+AM30+AU30+BC30+BK30+BS30+CA30+CI30+CQ30</f>
        <v>4</v>
      </c>
      <c r="N30" s="155">
        <f t="shared" ref="N30:N43" si="25">X30+AF30+AN30+AV30+BD30+BL30+BT30+CB30+CJ30+CR30</f>
        <v>4</v>
      </c>
      <c r="O30" s="155">
        <f t="shared" ref="O30:O43" si="26">M30+N30</f>
        <v>8</v>
      </c>
      <c r="P30" s="155">
        <f t="shared" ref="P30:P43" si="27">Y30+AG30+AO30+AW30+BE30+BM30+BU30+CC30+CK30+CS30</f>
        <v>10</v>
      </c>
      <c r="Q30" s="155">
        <f t="shared" ref="Q30:Q43" si="28">Z30+AH30+AP30+AX30+BF30+BN30+BV30+CD30+CL30+CT30</f>
        <v>9</v>
      </c>
      <c r="R30" s="156">
        <f t="shared" ref="R30:R43" si="29">P30-Q30</f>
        <v>1</v>
      </c>
      <c r="S30" s="157"/>
      <c r="T30" s="158"/>
      <c r="U30" s="158"/>
      <c r="V30" s="158"/>
      <c r="W30" s="159"/>
      <c r="X30" s="159"/>
      <c r="Y30" s="159"/>
      <c r="Z30" s="160"/>
      <c r="AA30" s="157"/>
      <c r="AB30" s="158"/>
      <c r="AC30" s="158"/>
      <c r="AD30" s="158"/>
      <c r="AE30" s="159"/>
      <c r="AF30" s="159"/>
      <c r="AG30" s="159"/>
      <c r="AH30" s="160"/>
      <c r="AI30" s="157"/>
      <c r="AJ30" s="158"/>
      <c r="AK30" s="158"/>
      <c r="AL30" s="158"/>
      <c r="AM30" s="159"/>
      <c r="AN30" s="159"/>
      <c r="AO30" s="159"/>
      <c r="AP30" s="160"/>
      <c r="AQ30" s="157"/>
      <c r="AR30" s="158"/>
      <c r="AS30" s="158"/>
      <c r="AT30" s="158"/>
      <c r="AU30" s="159"/>
      <c r="AV30" s="159"/>
      <c r="AW30" s="159"/>
      <c r="AX30" s="160"/>
      <c r="AY30" s="157">
        <v>1</v>
      </c>
      <c r="AZ30" s="158">
        <v>3</v>
      </c>
      <c r="BA30" s="158">
        <v>3</v>
      </c>
      <c r="BB30" s="158">
        <v>6</v>
      </c>
      <c r="BC30" s="159">
        <v>0</v>
      </c>
      <c r="BD30" s="159">
        <v>2</v>
      </c>
      <c r="BE30" s="159">
        <v>1</v>
      </c>
      <c r="BF30" s="160">
        <v>4</v>
      </c>
      <c r="BG30" s="157">
        <v>0</v>
      </c>
      <c r="BH30" s="158">
        <v>4</v>
      </c>
      <c r="BI30" s="158">
        <v>0</v>
      </c>
      <c r="BJ30" s="158">
        <v>8</v>
      </c>
      <c r="BK30" s="159">
        <v>1</v>
      </c>
      <c r="BL30" s="159">
        <v>1</v>
      </c>
      <c r="BM30" s="159">
        <v>2</v>
      </c>
      <c r="BN30" s="160">
        <v>3</v>
      </c>
      <c r="BO30" s="157">
        <v>2</v>
      </c>
      <c r="BP30" s="158">
        <v>2</v>
      </c>
      <c r="BQ30" s="158">
        <v>5</v>
      </c>
      <c r="BR30" s="158">
        <v>5</v>
      </c>
      <c r="BS30" s="159">
        <v>2</v>
      </c>
      <c r="BT30" s="159">
        <v>0</v>
      </c>
      <c r="BU30" s="159">
        <v>4</v>
      </c>
      <c r="BV30" s="160">
        <v>0</v>
      </c>
      <c r="BW30" s="157">
        <v>2</v>
      </c>
      <c r="BX30" s="158">
        <v>2</v>
      </c>
      <c r="BY30" s="158">
        <v>4</v>
      </c>
      <c r="BZ30" s="158">
        <v>4</v>
      </c>
      <c r="CA30" s="159">
        <v>1</v>
      </c>
      <c r="CB30" s="159">
        <v>1</v>
      </c>
      <c r="CC30" s="159">
        <v>3</v>
      </c>
      <c r="CD30" s="160">
        <v>2</v>
      </c>
      <c r="CE30" s="157"/>
      <c r="CF30" s="158"/>
      <c r="CG30" s="158"/>
      <c r="CH30" s="158"/>
      <c r="CI30" s="159"/>
      <c r="CJ30" s="159"/>
      <c r="CK30" s="159"/>
      <c r="CL30" s="160"/>
      <c r="CM30" s="157"/>
      <c r="CN30" s="158"/>
      <c r="CO30" s="158"/>
      <c r="CP30" s="158"/>
      <c r="CQ30" s="159"/>
      <c r="CR30" s="159"/>
      <c r="CS30" s="159"/>
      <c r="CT30" s="160"/>
    </row>
    <row r="31" spans="1:102" ht="15" customHeight="1" x14ac:dyDescent="0.25">
      <c r="A31" s="243" t="s">
        <v>143</v>
      </c>
      <c r="B31" s="222" t="s">
        <v>247</v>
      </c>
      <c r="C31" s="223" t="s">
        <v>229</v>
      </c>
      <c r="D31" s="223">
        <f t="shared" si="15"/>
        <v>4</v>
      </c>
      <c r="E31" s="223">
        <f t="shared" si="16"/>
        <v>43.75</v>
      </c>
      <c r="F31" s="224">
        <f t="shared" si="17"/>
        <v>25</v>
      </c>
      <c r="G31" s="153">
        <f t="shared" si="18"/>
        <v>7</v>
      </c>
      <c r="H31" s="154">
        <f t="shared" si="19"/>
        <v>9</v>
      </c>
      <c r="I31" s="154">
        <f t="shared" si="20"/>
        <v>16</v>
      </c>
      <c r="J31" s="154">
        <f t="shared" si="21"/>
        <v>16</v>
      </c>
      <c r="K31" s="154">
        <f t="shared" si="22"/>
        <v>21</v>
      </c>
      <c r="L31" s="154">
        <f t="shared" si="23"/>
        <v>-5</v>
      </c>
      <c r="M31" s="155">
        <f t="shared" si="24"/>
        <v>2</v>
      </c>
      <c r="N31" s="155">
        <f t="shared" si="25"/>
        <v>6</v>
      </c>
      <c r="O31" s="155">
        <f t="shared" si="26"/>
        <v>8</v>
      </c>
      <c r="P31" s="155">
        <f t="shared" si="27"/>
        <v>8</v>
      </c>
      <c r="Q31" s="155">
        <f t="shared" si="28"/>
        <v>13</v>
      </c>
      <c r="R31" s="156">
        <f t="shared" si="29"/>
        <v>-5</v>
      </c>
      <c r="S31" s="157">
        <v>2</v>
      </c>
      <c r="T31" s="158">
        <v>2</v>
      </c>
      <c r="U31" s="158">
        <v>5</v>
      </c>
      <c r="V31" s="158">
        <v>5</v>
      </c>
      <c r="W31" s="159">
        <v>1</v>
      </c>
      <c r="X31" s="159">
        <v>1</v>
      </c>
      <c r="Y31" s="159">
        <v>2</v>
      </c>
      <c r="Z31" s="160">
        <v>3</v>
      </c>
      <c r="AA31" s="157"/>
      <c r="AB31" s="158"/>
      <c r="AC31" s="158"/>
      <c r="AD31" s="158"/>
      <c r="AE31" s="159"/>
      <c r="AF31" s="159"/>
      <c r="AG31" s="159"/>
      <c r="AH31" s="160"/>
      <c r="AI31" s="157"/>
      <c r="AJ31" s="158"/>
      <c r="AK31" s="158"/>
      <c r="AL31" s="158"/>
      <c r="AM31" s="159"/>
      <c r="AN31" s="159"/>
      <c r="AO31" s="159"/>
      <c r="AP31" s="160"/>
      <c r="AQ31" s="157"/>
      <c r="AR31" s="158"/>
      <c r="AS31" s="158"/>
      <c r="AT31" s="158"/>
      <c r="AU31" s="159"/>
      <c r="AV31" s="159"/>
      <c r="AW31" s="159"/>
      <c r="AX31" s="160"/>
      <c r="AY31" s="157"/>
      <c r="AZ31" s="158"/>
      <c r="BA31" s="158"/>
      <c r="BB31" s="158"/>
      <c r="BC31" s="159"/>
      <c r="BD31" s="159"/>
      <c r="BE31" s="159"/>
      <c r="BF31" s="160"/>
      <c r="BG31" s="157">
        <v>2</v>
      </c>
      <c r="BH31" s="158">
        <v>2</v>
      </c>
      <c r="BI31" s="158">
        <v>4</v>
      </c>
      <c r="BJ31" s="158">
        <v>5</v>
      </c>
      <c r="BK31" s="159">
        <v>0</v>
      </c>
      <c r="BL31" s="159">
        <v>2</v>
      </c>
      <c r="BM31" s="159">
        <v>2</v>
      </c>
      <c r="BN31" s="160">
        <v>4</v>
      </c>
      <c r="BO31" s="157"/>
      <c r="BP31" s="158"/>
      <c r="BQ31" s="158"/>
      <c r="BR31" s="158"/>
      <c r="BS31" s="159"/>
      <c r="BT31" s="159"/>
      <c r="BU31" s="159"/>
      <c r="BV31" s="160"/>
      <c r="BW31" s="157">
        <v>1</v>
      </c>
      <c r="BX31" s="158">
        <v>3</v>
      </c>
      <c r="BY31" s="158">
        <v>3</v>
      </c>
      <c r="BZ31" s="158">
        <v>6</v>
      </c>
      <c r="CA31" s="159">
        <v>0</v>
      </c>
      <c r="CB31" s="159">
        <v>2</v>
      </c>
      <c r="CC31" s="159">
        <v>2</v>
      </c>
      <c r="CD31" s="160">
        <v>4</v>
      </c>
      <c r="CE31" s="157">
        <v>2</v>
      </c>
      <c r="CF31" s="158">
        <v>2</v>
      </c>
      <c r="CG31" s="158">
        <v>4</v>
      </c>
      <c r="CH31" s="158">
        <v>5</v>
      </c>
      <c r="CI31" s="159">
        <v>1</v>
      </c>
      <c r="CJ31" s="159">
        <v>1</v>
      </c>
      <c r="CK31" s="159">
        <v>2</v>
      </c>
      <c r="CL31" s="160">
        <v>2</v>
      </c>
      <c r="CM31" s="157"/>
      <c r="CN31" s="158"/>
      <c r="CO31" s="158"/>
      <c r="CP31" s="158"/>
      <c r="CQ31" s="159"/>
      <c r="CR31" s="159"/>
      <c r="CS31" s="159"/>
      <c r="CT31" s="160"/>
    </row>
    <row r="32" spans="1:102" ht="15" customHeight="1" thickBot="1" x14ac:dyDescent="0.3">
      <c r="A32" s="244" t="s">
        <v>143</v>
      </c>
      <c r="B32" s="228" t="s">
        <v>250</v>
      </c>
      <c r="C32" s="406" t="s">
        <v>43</v>
      </c>
      <c r="D32" s="406">
        <f t="shared" si="15"/>
        <v>3</v>
      </c>
      <c r="E32" s="406">
        <f t="shared" si="16"/>
        <v>50</v>
      </c>
      <c r="F32" s="380">
        <f t="shared" si="17"/>
        <v>83.333333333333329</v>
      </c>
      <c r="G32" s="153">
        <f t="shared" si="18"/>
        <v>6</v>
      </c>
      <c r="H32" s="639">
        <f t="shared" si="19"/>
        <v>6</v>
      </c>
      <c r="I32" s="639">
        <f t="shared" si="20"/>
        <v>12</v>
      </c>
      <c r="J32" s="639">
        <f t="shared" si="21"/>
        <v>15</v>
      </c>
      <c r="K32" s="639">
        <f t="shared" si="22"/>
        <v>13</v>
      </c>
      <c r="L32" s="639">
        <f t="shared" si="23"/>
        <v>2</v>
      </c>
      <c r="M32" s="640">
        <f t="shared" si="24"/>
        <v>5</v>
      </c>
      <c r="N32" s="640">
        <f t="shared" si="25"/>
        <v>1</v>
      </c>
      <c r="O32" s="640">
        <f t="shared" si="26"/>
        <v>6</v>
      </c>
      <c r="P32" s="640">
        <f t="shared" si="27"/>
        <v>11</v>
      </c>
      <c r="Q32" s="640">
        <f t="shared" si="28"/>
        <v>3</v>
      </c>
      <c r="R32" s="641">
        <f t="shared" si="29"/>
        <v>8</v>
      </c>
      <c r="S32" s="157">
        <v>2</v>
      </c>
      <c r="T32" s="371">
        <v>2</v>
      </c>
      <c r="U32" s="371">
        <v>5</v>
      </c>
      <c r="V32" s="371">
        <v>4</v>
      </c>
      <c r="W32" s="372">
        <v>1</v>
      </c>
      <c r="X32" s="372">
        <v>1</v>
      </c>
      <c r="Y32" s="372">
        <v>3</v>
      </c>
      <c r="Z32" s="373">
        <v>3</v>
      </c>
      <c r="AA32" s="157"/>
      <c r="AB32" s="371"/>
      <c r="AC32" s="371"/>
      <c r="AD32" s="371"/>
      <c r="AE32" s="372"/>
      <c r="AF32" s="372"/>
      <c r="AG32" s="372"/>
      <c r="AH32" s="373"/>
      <c r="AI32" s="157"/>
      <c r="AJ32" s="371"/>
      <c r="AK32" s="371"/>
      <c r="AL32" s="371"/>
      <c r="AM32" s="372"/>
      <c r="AN32" s="372"/>
      <c r="AO32" s="372"/>
      <c r="AP32" s="373"/>
      <c r="AQ32" s="157"/>
      <c r="AR32" s="371"/>
      <c r="AS32" s="371"/>
      <c r="AT32" s="371"/>
      <c r="AU32" s="372"/>
      <c r="AV32" s="372"/>
      <c r="AW32" s="372"/>
      <c r="AX32" s="373"/>
      <c r="AY32" s="157"/>
      <c r="AZ32" s="371"/>
      <c r="BA32" s="371"/>
      <c r="BB32" s="371"/>
      <c r="BC32" s="372"/>
      <c r="BD32" s="372"/>
      <c r="BE32" s="372"/>
      <c r="BF32" s="373"/>
      <c r="BG32" s="157">
        <v>2</v>
      </c>
      <c r="BH32" s="371">
        <v>2</v>
      </c>
      <c r="BI32" s="371">
        <v>5</v>
      </c>
      <c r="BJ32" s="371">
        <v>5</v>
      </c>
      <c r="BK32" s="372">
        <v>2</v>
      </c>
      <c r="BL32" s="372">
        <v>0</v>
      </c>
      <c r="BM32" s="372">
        <v>4</v>
      </c>
      <c r="BN32" s="373">
        <v>0</v>
      </c>
      <c r="BO32" s="157">
        <v>2</v>
      </c>
      <c r="BP32" s="371">
        <v>2</v>
      </c>
      <c r="BQ32" s="371">
        <v>5</v>
      </c>
      <c r="BR32" s="371">
        <v>4</v>
      </c>
      <c r="BS32" s="372">
        <v>2</v>
      </c>
      <c r="BT32" s="372">
        <v>0</v>
      </c>
      <c r="BU32" s="372">
        <v>4</v>
      </c>
      <c r="BV32" s="373">
        <v>0</v>
      </c>
      <c r="BW32" s="157"/>
      <c r="BX32" s="371"/>
      <c r="BY32" s="371"/>
      <c r="BZ32" s="371"/>
      <c r="CA32" s="372"/>
      <c r="CB32" s="372"/>
      <c r="CC32" s="372"/>
      <c r="CD32" s="373"/>
      <c r="CE32" s="157"/>
      <c r="CF32" s="371"/>
      <c r="CG32" s="371"/>
      <c r="CH32" s="371"/>
      <c r="CI32" s="372"/>
      <c r="CJ32" s="372"/>
      <c r="CK32" s="372"/>
      <c r="CL32" s="373"/>
      <c r="CM32" s="157"/>
      <c r="CN32" s="371"/>
      <c r="CO32" s="371"/>
      <c r="CP32" s="371"/>
      <c r="CQ32" s="372"/>
      <c r="CR32" s="372"/>
      <c r="CS32" s="372"/>
      <c r="CT32" s="373"/>
    </row>
    <row r="33" spans="1:102" ht="15" customHeight="1" x14ac:dyDescent="0.25">
      <c r="A33" s="242" t="s">
        <v>143</v>
      </c>
      <c r="B33" s="234" t="s">
        <v>445</v>
      </c>
      <c r="C33" s="675" t="s">
        <v>45</v>
      </c>
      <c r="D33" s="675">
        <f t="shared" si="15"/>
        <v>3</v>
      </c>
      <c r="E33" s="675">
        <f t="shared" si="16"/>
        <v>50</v>
      </c>
      <c r="F33" s="405">
        <f t="shared" si="17"/>
        <v>0</v>
      </c>
      <c r="G33" s="153">
        <f t="shared" si="18"/>
        <v>6</v>
      </c>
      <c r="H33" s="639">
        <f t="shared" si="19"/>
        <v>6</v>
      </c>
      <c r="I33" s="639">
        <f t="shared" si="20"/>
        <v>12</v>
      </c>
      <c r="J33" s="639">
        <f t="shared" si="21"/>
        <v>15</v>
      </c>
      <c r="K33" s="639">
        <f t="shared" si="22"/>
        <v>16</v>
      </c>
      <c r="L33" s="639">
        <f t="shared" si="23"/>
        <v>-1</v>
      </c>
      <c r="M33" s="640">
        <f t="shared" si="24"/>
        <v>0</v>
      </c>
      <c r="N33" s="640">
        <f t="shared" si="25"/>
        <v>6</v>
      </c>
      <c r="O33" s="640">
        <f t="shared" si="26"/>
        <v>6</v>
      </c>
      <c r="P33" s="640">
        <f t="shared" si="27"/>
        <v>2</v>
      </c>
      <c r="Q33" s="640">
        <f t="shared" si="28"/>
        <v>12</v>
      </c>
      <c r="R33" s="641">
        <f t="shared" si="29"/>
        <v>-10</v>
      </c>
      <c r="S33" s="157"/>
      <c r="T33" s="371"/>
      <c r="U33" s="371"/>
      <c r="V33" s="371"/>
      <c r="W33" s="372"/>
      <c r="X33" s="372"/>
      <c r="Y33" s="372"/>
      <c r="Z33" s="373"/>
      <c r="AA33" s="157"/>
      <c r="AB33" s="371"/>
      <c r="AC33" s="371"/>
      <c r="AD33" s="371"/>
      <c r="AE33" s="372"/>
      <c r="AF33" s="372"/>
      <c r="AG33" s="372"/>
      <c r="AH33" s="373"/>
      <c r="AI33" s="157">
        <v>3</v>
      </c>
      <c r="AJ33" s="371">
        <v>1</v>
      </c>
      <c r="AK33" s="371">
        <v>7</v>
      </c>
      <c r="AL33" s="371">
        <v>5</v>
      </c>
      <c r="AM33" s="372">
        <v>0</v>
      </c>
      <c r="AN33" s="372">
        <v>2</v>
      </c>
      <c r="AO33" s="372">
        <v>2</v>
      </c>
      <c r="AP33" s="373">
        <v>4</v>
      </c>
      <c r="AQ33" s="157"/>
      <c r="AR33" s="371"/>
      <c r="AS33" s="371"/>
      <c r="AT33" s="371"/>
      <c r="AU33" s="372"/>
      <c r="AV33" s="372"/>
      <c r="AW33" s="372"/>
      <c r="AX33" s="373"/>
      <c r="AY33" s="157">
        <v>2</v>
      </c>
      <c r="AZ33" s="371">
        <v>2</v>
      </c>
      <c r="BA33" s="371">
        <v>5</v>
      </c>
      <c r="BB33" s="371">
        <v>5</v>
      </c>
      <c r="BC33" s="372">
        <v>0</v>
      </c>
      <c r="BD33" s="372">
        <v>2</v>
      </c>
      <c r="BE33" s="372">
        <v>0</v>
      </c>
      <c r="BF33" s="373">
        <v>4</v>
      </c>
      <c r="BG33" s="157">
        <v>1</v>
      </c>
      <c r="BH33" s="371">
        <v>3</v>
      </c>
      <c r="BI33" s="371">
        <v>3</v>
      </c>
      <c r="BJ33" s="371">
        <v>6</v>
      </c>
      <c r="BK33" s="372">
        <v>0</v>
      </c>
      <c r="BL33" s="372">
        <v>2</v>
      </c>
      <c r="BM33" s="372">
        <v>0</v>
      </c>
      <c r="BN33" s="373">
        <v>4</v>
      </c>
      <c r="BO33" s="157"/>
      <c r="BP33" s="371"/>
      <c r="BQ33" s="371"/>
      <c r="BR33" s="371"/>
      <c r="BS33" s="372"/>
      <c r="BT33" s="372"/>
      <c r="BU33" s="372"/>
      <c r="BV33" s="373"/>
      <c r="BW33" s="157"/>
      <c r="BX33" s="371"/>
      <c r="BY33" s="371"/>
      <c r="BZ33" s="371"/>
      <c r="CA33" s="372"/>
      <c r="CB33" s="372"/>
      <c r="CC33" s="372"/>
      <c r="CD33" s="373"/>
      <c r="CE33" s="157"/>
      <c r="CF33" s="371"/>
      <c r="CG33" s="371"/>
      <c r="CH33" s="371"/>
      <c r="CI33" s="372"/>
      <c r="CJ33" s="372"/>
      <c r="CK33" s="372"/>
      <c r="CL33" s="373"/>
      <c r="CM33" s="157"/>
      <c r="CN33" s="371"/>
      <c r="CO33" s="371"/>
      <c r="CP33" s="371"/>
      <c r="CQ33" s="372"/>
      <c r="CR33" s="372"/>
      <c r="CS33" s="372"/>
      <c r="CT33" s="373"/>
    </row>
    <row r="34" spans="1:102" ht="15" customHeight="1" x14ac:dyDescent="0.25">
      <c r="A34" s="436" t="s">
        <v>143</v>
      </c>
      <c r="B34" s="379" t="s">
        <v>314</v>
      </c>
      <c r="C34" s="406" t="s">
        <v>43</v>
      </c>
      <c r="D34" s="406">
        <f t="shared" si="15"/>
        <v>3</v>
      </c>
      <c r="E34" s="406">
        <f t="shared" si="16"/>
        <v>75</v>
      </c>
      <c r="F34" s="380">
        <f t="shared" si="17"/>
        <v>50</v>
      </c>
      <c r="G34" s="638">
        <f t="shared" si="18"/>
        <v>9</v>
      </c>
      <c r="H34" s="639">
        <f t="shared" si="19"/>
        <v>3</v>
      </c>
      <c r="I34" s="639">
        <f t="shared" si="20"/>
        <v>12</v>
      </c>
      <c r="J34" s="639">
        <f t="shared" si="21"/>
        <v>19</v>
      </c>
      <c r="K34" s="639">
        <f t="shared" si="22"/>
        <v>9</v>
      </c>
      <c r="L34" s="639">
        <f t="shared" si="23"/>
        <v>10</v>
      </c>
      <c r="M34" s="640">
        <f t="shared" si="24"/>
        <v>3</v>
      </c>
      <c r="N34" s="640">
        <f t="shared" si="25"/>
        <v>3</v>
      </c>
      <c r="O34" s="640">
        <f t="shared" si="26"/>
        <v>6</v>
      </c>
      <c r="P34" s="640">
        <f t="shared" si="27"/>
        <v>8</v>
      </c>
      <c r="Q34" s="640">
        <f t="shared" si="28"/>
        <v>8</v>
      </c>
      <c r="R34" s="641">
        <f t="shared" si="29"/>
        <v>0</v>
      </c>
      <c r="S34" s="370">
        <v>3</v>
      </c>
      <c r="T34" s="371">
        <v>1</v>
      </c>
      <c r="U34" s="371">
        <v>6</v>
      </c>
      <c r="V34" s="371">
        <v>3</v>
      </c>
      <c r="W34" s="372">
        <v>1</v>
      </c>
      <c r="X34" s="372">
        <v>1</v>
      </c>
      <c r="Y34" s="372">
        <v>3</v>
      </c>
      <c r="Z34" s="373">
        <v>3</v>
      </c>
      <c r="AA34" s="370"/>
      <c r="AB34" s="371"/>
      <c r="AC34" s="371"/>
      <c r="AD34" s="371"/>
      <c r="AE34" s="372"/>
      <c r="AF34" s="372"/>
      <c r="AG34" s="372"/>
      <c r="AH34" s="373"/>
      <c r="AI34" s="370"/>
      <c r="AJ34" s="371"/>
      <c r="AK34" s="371"/>
      <c r="AL34" s="371"/>
      <c r="AM34" s="372"/>
      <c r="AN34" s="372"/>
      <c r="AO34" s="372"/>
      <c r="AP34" s="373"/>
      <c r="AQ34" s="370">
        <v>3</v>
      </c>
      <c r="AR34" s="371">
        <v>1</v>
      </c>
      <c r="AS34" s="371">
        <v>7</v>
      </c>
      <c r="AT34" s="371">
        <v>3</v>
      </c>
      <c r="AU34" s="372">
        <v>0</v>
      </c>
      <c r="AV34" s="372">
        <v>2</v>
      </c>
      <c r="AW34" s="372">
        <v>1</v>
      </c>
      <c r="AX34" s="373">
        <v>4</v>
      </c>
      <c r="AY34" s="370"/>
      <c r="AZ34" s="371"/>
      <c r="BA34" s="371"/>
      <c r="BB34" s="371"/>
      <c r="BC34" s="372"/>
      <c r="BD34" s="372"/>
      <c r="BE34" s="372"/>
      <c r="BF34" s="373"/>
      <c r="BG34" s="370"/>
      <c r="BH34" s="371"/>
      <c r="BI34" s="371"/>
      <c r="BJ34" s="371"/>
      <c r="BK34" s="372"/>
      <c r="BL34" s="372"/>
      <c r="BM34" s="372"/>
      <c r="BN34" s="373"/>
      <c r="BO34" s="370"/>
      <c r="BP34" s="371"/>
      <c r="BQ34" s="371"/>
      <c r="BR34" s="371"/>
      <c r="BS34" s="372"/>
      <c r="BT34" s="372"/>
      <c r="BU34" s="372"/>
      <c r="BV34" s="373"/>
      <c r="BW34" s="370">
        <v>3</v>
      </c>
      <c r="BX34" s="371">
        <v>1</v>
      </c>
      <c r="BY34" s="371">
        <v>6</v>
      </c>
      <c r="BZ34" s="371">
        <v>3</v>
      </c>
      <c r="CA34" s="372">
        <v>2</v>
      </c>
      <c r="CB34" s="372">
        <v>0</v>
      </c>
      <c r="CC34" s="372">
        <v>4</v>
      </c>
      <c r="CD34" s="373">
        <v>1</v>
      </c>
      <c r="CE34" s="370"/>
      <c r="CF34" s="371"/>
      <c r="CG34" s="371"/>
      <c r="CH34" s="371"/>
      <c r="CI34" s="372"/>
      <c r="CJ34" s="372"/>
      <c r="CK34" s="372"/>
      <c r="CL34" s="373"/>
      <c r="CM34" s="370"/>
      <c r="CN34" s="371"/>
      <c r="CO34" s="371"/>
      <c r="CP34" s="371"/>
      <c r="CQ34" s="372"/>
      <c r="CR34" s="372"/>
      <c r="CS34" s="372"/>
      <c r="CT34" s="373"/>
    </row>
    <row r="35" spans="1:102" ht="15" customHeight="1" x14ac:dyDescent="0.25">
      <c r="A35" s="436" t="s">
        <v>143</v>
      </c>
      <c r="B35" s="379" t="s">
        <v>251</v>
      </c>
      <c r="C35" s="406" t="s">
        <v>43</v>
      </c>
      <c r="D35" s="406">
        <f t="shared" si="15"/>
        <v>2.5</v>
      </c>
      <c r="E35" s="406">
        <f t="shared" si="16"/>
        <v>50</v>
      </c>
      <c r="F35" s="380">
        <f t="shared" si="17"/>
        <v>20</v>
      </c>
      <c r="G35" s="638">
        <f t="shared" si="18"/>
        <v>5</v>
      </c>
      <c r="H35" s="639">
        <f t="shared" si="19"/>
        <v>5</v>
      </c>
      <c r="I35" s="639">
        <f t="shared" si="20"/>
        <v>10</v>
      </c>
      <c r="J35" s="639">
        <f t="shared" si="21"/>
        <v>13</v>
      </c>
      <c r="K35" s="639">
        <f t="shared" si="22"/>
        <v>12</v>
      </c>
      <c r="L35" s="639">
        <f t="shared" si="23"/>
        <v>1</v>
      </c>
      <c r="M35" s="640">
        <f t="shared" si="24"/>
        <v>1</v>
      </c>
      <c r="N35" s="640">
        <f t="shared" si="25"/>
        <v>4</v>
      </c>
      <c r="O35" s="640">
        <f t="shared" si="26"/>
        <v>5</v>
      </c>
      <c r="P35" s="640">
        <f t="shared" si="27"/>
        <v>4</v>
      </c>
      <c r="Q35" s="640">
        <f t="shared" si="28"/>
        <v>9</v>
      </c>
      <c r="R35" s="641">
        <f t="shared" si="29"/>
        <v>-5</v>
      </c>
      <c r="S35" s="370">
        <v>4</v>
      </c>
      <c r="T35" s="371">
        <v>0</v>
      </c>
      <c r="U35" s="371">
        <v>8</v>
      </c>
      <c r="V35" s="371">
        <v>2</v>
      </c>
      <c r="W35" s="372">
        <v>1</v>
      </c>
      <c r="X35" s="372">
        <v>1</v>
      </c>
      <c r="Y35" s="372">
        <v>3</v>
      </c>
      <c r="Z35" s="373">
        <v>3</v>
      </c>
      <c r="AA35" s="370"/>
      <c r="AB35" s="371"/>
      <c r="AC35" s="371"/>
      <c r="AD35" s="371"/>
      <c r="AE35" s="372"/>
      <c r="AF35" s="372"/>
      <c r="AG35" s="372"/>
      <c r="AH35" s="373"/>
      <c r="AI35" s="370"/>
      <c r="AJ35" s="371"/>
      <c r="AK35" s="371"/>
      <c r="AL35" s="371"/>
      <c r="AM35" s="372"/>
      <c r="AN35" s="372"/>
      <c r="AO35" s="372"/>
      <c r="AP35" s="373"/>
      <c r="AQ35" s="370">
        <v>1</v>
      </c>
      <c r="AR35" s="371">
        <v>3</v>
      </c>
      <c r="AS35" s="371">
        <v>4</v>
      </c>
      <c r="AT35" s="371">
        <v>6</v>
      </c>
      <c r="AU35" s="372">
        <v>0</v>
      </c>
      <c r="AV35" s="372">
        <v>2</v>
      </c>
      <c r="AW35" s="372">
        <v>1</v>
      </c>
      <c r="AX35" s="373">
        <v>4</v>
      </c>
      <c r="AY35" s="370"/>
      <c r="AZ35" s="371"/>
      <c r="BA35" s="371"/>
      <c r="BB35" s="371"/>
      <c r="BC35" s="372"/>
      <c r="BD35" s="372"/>
      <c r="BE35" s="372"/>
      <c r="BF35" s="373"/>
      <c r="BG35" s="370"/>
      <c r="BH35" s="371"/>
      <c r="BI35" s="371"/>
      <c r="BJ35" s="371"/>
      <c r="BK35" s="372"/>
      <c r="BL35" s="372"/>
      <c r="BM35" s="372"/>
      <c r="BN35" s="373"/>
      <c r="BO35" s="370"/>
      <c r="BP35" s="371"/>
      <c r="BQ35" s="371"/>
      <c r="BR35" s="371"/>
      <c r="BS35" s="372"/>
      <c r="BT35" s="372"/>
      <c r="BU35" s="372"/>
      <c r="BV35" s="373"/>
      <c r="BW35" s="370"/>
      <c r="BX35" s="371"/>
      <c r="BY35" s="371"/>
      <c r="BZ35" s="371"/>
      <c r="CA35" s="372"/>
      <c r="CB35" s="372"/>
      <c r="CC35" s="372"/>
      <c r="CD35" s="373"/>
      <c r="CE35" s="370">
        <v>0</v>
      </c>
      <c r="CF35" s="371">
        <v>2</v>
      </c>
      <c r="CG35" s="371">
        <v>1</v>
      </c>
      <c r="CH35" s="371">
        <v>4</v>
      </c>
      <c r="CI35" s="372">
        <v>0</v>
      </c>
      <c r="CJ35" s="372">
        <v>1</v>
      </c>
      <c r="CK35" s="372">
        <v>0</v>
      </c>
      <c r="CL35" s="373">
        <v>2</v>
      </c>
      <c r="CM35" s="370"/>
      <c r="CN35" s="371"/>
      <c r="CO35" s="371"/>
      <c r="CP35" s="371"/>
      <c r="CQ35" s="372"/>
      <c r="CR35" s="372"/>
      <c r="CS35" s="372"/>
      <c r="CT35" s="373"/>
    </row>
    <row r="36" spans="1:102" ht="15" customHeight="1" x14ac:dyDescent="0.25">
      <c r="A36" s="436" t="s">
        <v>143</v>
      </c>
      <c r="B36" s="402" t="s">
        <v>440</v>
      </c>
      <c r="C36" s="407" t="s">
        <v>42</v>
      </c>
      <c r="D36" s="407">
        <f t="shared" si="15"/>
        <v>2.5</v>
      </c>
      <c r="E36" s="407">
        <f t="shared" si="16"/>
        <v>70</v>
      </c>
      <c r="F36" s="403">
        <f t="shared" si="17"/>
        <v>40</v>
      </c>
      <c r="G36" s="638">
        <f t="shared" si="18"/>
        <v>7</v>
      </c>
      <c r="H36" s="639">
        <f t="shared" si="19"/>
        <v>3</v>
      </c>
      <c r="I36" s="639">
        <f t="shared" si="20"/>
        <v>10</v>
      </c>
      <c r="J36" s="639">
        <f t="shared" si="21"/>
        <v>15</v>
      </c>
      <c r="K36" s="639">
        <f t="shared" si="22"/>
        <v>11</v>
      </c>
      <c r="L36" s="639">
        <f t="shared" si="23"/>
        <v>4</v>
      </c>
      <c r="M36" s="640">
        <f t="shared" si="24"/>
        <v>2</v>
      </c>
      <c r="N36" s="640">
        <f t="shared" si="25"/>
        <v>3</v>
      </c>
      <c r="O36" s="640">
        <f t="shared" si="26"/>
        <v>5</v>
      </c>
      <c r="P36" s="640">
        <f t="shared" si="27"/>
        <v>6</v>
      </c>
      <c r="Q36" s="640">
        <f t="shared" si="28"/>
        <v>8</v>
      </c>
      <c r="R36" s="641">
        <f t="shared" si="29"/>
        <v>-2</v>
      </c>
      <c r="S36" s="370"/>
      <c r="T36" s="371"/>
      <c r="U36" s="371"/>
      <c r="V36" s="371"/>
      <c r="W36" s="372"/>
      <c r="X36" s="372"/>
      <c r="Y36" s="372"/>
      <c r="Z36" s="373"/>
      <c r="AA36" s="370"/>
      <c r="AB36" s="371"/>
      <c r="AC36" s="371"/>
      <c r="AD36" s="371"/>
      <c r="AE36" s="372"/>
      <c r="AF36" s="372"/>
      <c r="AG36" s="372"/>
      <c r="AH36" s="373"/>
      <c r="AI36" s="370">
        <v>3</v>
      </c>
      <c r="AJ36" s="371">
        <v>1</v>
      </c>
      <c r="AK36" s="371">
        <v>7</v>
      </c>
      <c r="AL36" s="371">
        <v>4</v>
      </c>
      <c r="AM36" s="372">
        <v>1</v>
      </c>
      <c r="AN36" s="372">
        <v>1</v>
      </c>
      <c r="AO36" s="372">
        <v>3</v>
      </c>
      <c r="AP36" s="373">
        <v>3</v>
      </c>
      <c r="AQ36" s="370">
        <v>2</v>
      </c>
      <c r="AR36" s="371">
        <v>2</v>
      </c>
      <c r="AS36" s="371">
        <v>4</v>
      </c>
      <c r="AT36" s="371">
        <v>6</v>
      </c>
      <c r="AU36" s="372">
        <v>1</v>
      </c>
      <c r="AV36" s="372">
        <v>1</v>
      </c>
      <c r="AW36" s="372">
        <v>3</v>
      </c>
      <c r="AX36" s="373">
        <v>3</v>
      </c>
      <c r="AY36" s="370"/>
      <c r="AZ36" s="371"/>
      <c r="BA36" s="371"/>
      <c r="BB36" s="371"/>
      <c r="BC36" s="372"/>
      <c r="BD36" s="372"/>
      <c r="BE36" s="372"/>
      <c r="BF36" s="373"/>
      <c r="BG36" s="370">
        <v>2</v>
      </c>
      <c r="BH36" s="371">
        <v>0</v>
      </c>
      <c r="BI36" s="371">
        <v>4</v>
      </c>
      <c r="BJ36" s="371">
        <v>1</v>
      </c>
      <c r="BK36" s="372">
        <v>0</v>
      </c>
      <c r="BL36" s="372">
        <v>1</v>
      </c>
      <c r="BM36" s="372">
        <v>0</v>
      </c>
      <c r="BN36" s="373">
        <v>2</v>
      </c>
      <c r="BO36" s="370"/>
      <c r="BP36" s="371"/>
      <c r="BQ36" s="371"/>
      <c r="BR36" s="371"/>
      <c r="BS36" s="372"/>
      <c r="BT36" s="372"/>
      <c r="BU36" s="372"/>
      <c r="BV36" s="373"/>
      <c r="BW36" s="370"/>
      <c r="BX36" s="371"/>
      <c r="BY36" s="371"/>
      <c r="BZ36" s="371"/>
      <c r="CA36" s="372"/>
      <c r="CB36" s="372"/>
      <c r="CC36" s="372"/>
      <c r="CD36" s="373"/>
      <c r="CE36" s="370"/>
      <c r="CF36" s="371"/>
      <c r="CG36" s="371"/>
      <c r="CH36" s="371"/>
      <c r="CI36" s="372"/>
      <c r="CJ36" s="372"/>
      <c r="CK36" s="372"/>
      <c r="CL36" s="373"/>
      <c r="CM36" s="370"/>
      <c r="CN36" s="371"/>
      <c r="CO36" s="371"/>
      <c r="CP36" s="371"/>
      <c r="CQ36" s="372"/>
      <c r="CR36" s="372"/>
      <c r="CS36" s="372"/>
      <c r="CT36" s="373"/>
    </row>
    <row r="37" spans="1:102" ht="15" customHeight="1" x14ac:dyDescent="0.25">
      <c r="A37" s="436" t="s">
        <v>143</v>
      </c>
      <c r="B37" s="379" t="s">
        <v>254</v>
      </c>
      <c r="C37" s="406" t="s">
        <v>43</v>
      </c>
      <c r="D37" s="406">
        <f t="shared" si="15"/>
        <v>2.25</v>
      </c>
      <c r="E37" s="406">
        <f t="shared" si="16"/>
        <v>44.444444444444443</v>
      </c>
      <c r="F37" s="380">
        <f t="shared" si="17"/>
        <v>80</v>
      </c>
      <c r="G37" s="638">
        <f t="shared" si="18"/>
        <v>4</v>
      </c>
      <c r="H37" s="639">
        <f t="shared" si="19"/>
        <v>5</v>
      </c>
      <c r="I37" s="639">
        <f t="shared" si="20"/>
        <v>9</v>
      </c>
      <c r="J37" s="639">
        <f t="shared" si="21"/>
        <v>10</v>
      </c>
      <c r="K37" s="639">
        <f t="shared" si="22"/>
        <v>10</v>
      </c>
      <c r="L37" s="639">
        <f t="shared" si="23"/>
        <v>0</v>
      </c>
      <c r="M37" s="640">
        <f t="shared" si="24"/>
        <v>4</v>
      </c>
      <c r="N37" s="640">
        <f t="shared" si="25"/>
        <v>1</v>
      </c>
      <c r="O37" s="640">
        <f t="shared" si="26"/>
        <v>5</v>
      </c>
      <c r="P37" s="640">
        <f t="shared" si="27"/>
        <v>8</v>
      </c>
      <c r="Q37" s="640">
        <f t="shared" si="28"/>
        <v>3</v>
      </c>
      <c r="R37" s="641">
        <f t="shared" si="29"/>
        <v>5</v>
      </c>
      <c r="S37" s="370"/>
      <c r="T37" s="371"/>
      <c r="U37" s="371"/>
      <c r="V37" s="371"/>
      <c r="W37" s="372"/>
      <c r="X37" s="372"/>
      <c r="Y37" s="372"/>
      <c r="Z37" s="373"/>
      <c r="AA37" s="370">
        <v>2</v>
      </c>
      <c r="AB37" s="371">
        <v>2</v>
      </c>
      <c r="AC37" s="371">
        <v>4</v>
      </c>
      <c r="AD37" s="371">
        <v>4</v>
      </c>
      <c r="AE37" s="372">
        <v>1</v>
      </c>
      <c r="AF37" s="372">
        <v>1</v>
      </c>
      <c r="AG37" s="372">
        <v>2</v>
      </c>
      <c r="AH37" s="373">
        <v>2</v>
      </c>
      <c r="AI37" s="370">
        <v>0</v>
      </c>
      <c r="AJ37" s="371">
        <v>1</v>
      </c>
      <c r="AK37" s="371">
        <v>0</v>
      </c>
      <c r="AL37" s="371">
        <v>2</v>
      </c>
      <c r="AM37" s="372">
        <v>1</v>
      </c>
      <c r="AN37" s="372">
        <v>0</v>
      </c>
      <c r="AO37" s="372">
        <v>2</v>
      </c>
      <c r="AP37" s="373">
        <v>1</v>
      </c>
      <c r="AQ37" s="370"/>
      <c r="AR37" s="371"/>
      <c r="AS37" s="371"/>
      <c r="AT37" s="371"/>
      <c r="AU37" s="372"/>
      <c r="AV37" s="372"/>
      <c r="AW37" s="372"/>
      <c r="AX37" s="373"/>
      <c r="AY37" s="370"/>
      <c r="AZ37" s="371"/>
      <c r="BA37" s="371"/>
      <c r="BB37" s="371"/>
      <c r="BC37" s="372"/>
      <c r="BD37" s="372"/>
      <c r="BE37" s="372"/>
      <c r="BF37" s="373"/>
      <c r="BG37" s="370"/>
      <c r="BH37" s="371"/>
      <c r="BI37" s="371"/>
      <c r="BJ37" s="371"/>
      <c r="BK37" s="372"/>
      <c r="BL37" s="372"/>
      <c r="BM37" s="372"/>
      <c r="BN37" s="373"/>
      <c r="BO37" s="370">
        <v>2</v>
      </c>
      <c r="BP37" s="371">
        <v>2</v>
      </c>
      <c r="BQ37" s="371">
        <v>6</v>
      </c>
      <c r="BR37" s="371">
        <v>4</v>
      </c>
      <c r="BS37" s="372">
        <v>2</v>
      </c>
      <c r="BT37" s="372">
        <v>0</v>
      </c>
      <c r="BU37" s="372">
        <v>4</v>
      </c>
      <c r="BV37" s="373">
        <v>0</v>
      </c>
      <c r="BW37" s="370"/>
      <c r="BX37" s="371"/>
      <c r="BY37" s="371"/>
      <c r="BZ37" s="371"/>
      <c r="CA37" s="372"/>
      <c r="CB37" s="372"/>
      <c r="CC37" s="372"/>
      <c r="CD37" s="373"/>
      <c r="CE37" s="370"/>
      <c r="CF37" s="371"/>
      <c r="CG37" s="371"/>
      <c r="CH37" s="371"/>
      <c r="CI37" s="372"/>
      <c r="CJ37" s="372"/>
      <c r="CK37" s="372"/>
      <c r="CL37" s="373"/>
      <c r="CM37" s="370"/>
      <c r="CN37" s="371"/>
      <c r="CO37" s="371"/>
      <c r="CP37" s="371"/>
      <c r="CQ37" s="372"/>
      <c r="CR37" s="372"/>
      <c r="CS37" s="372"/>
      <c r="CT37" s="373"/>
    </row>
    <row r="38" spans="1:102" ht="15" customHeight="1" x14ac:dyDescent="0.25">
      <c r="A38" s="436" t="s">
        <v>143</v>
      </c>
      <c r="B38" s="381" t="s">
        <v>262</v>
      </c>
      <c r="C38" s="452" t="s">
        <v>83</v>
      </c>
      <c r="D38" s="452">
        <f t="shared" si="15"/>
        <v>2</v>
      </c>
      <c r="E38" s="452">
        <f t="shared" si="16"/>
        <v>50</v>
      </c>
      <c r="F38" s="382">
        <f t="shared" si="17"/>
        <v>50</v>
      </c>
      <c r="G38" s="638">
        <f t="shared" si="18"/>
        <v>4</v>
      </c>
      <c r="H38" s="639">
        <f t="shared" si="19"/>
        <v>4</v>
      </c>
      <c r="I38" s="639">
        <f t="shared" si="20"/>
        <v>8</v>
      </c>
      <c r="J38" s="639">
        <f t="shared" si="21"/>
        <v>9</v>
      </c>
      <c r="K38" s="639">
        <f t="shared" si="22"/>
        <v>11</v>
      </c>
      <c r="L38" s="639">
        <f t="shared" si="23"/>
        <v>-2</v>
      </c>
      <c r="M38" s="640">
        <f t="shared" si="24"/>
        <v>2</v>
      </c>
      <c r="N38" s="640">
        <f t="shared" si="25"/>
        <v>2</v>
      </c>
      <c r="O38" s="640">
        <f t="shared" si="26"/>
        <v>4</v>
      </c>
      <c r="P38" s="640">
        <f t="shared" si="27"/>
        <v>5</v>
      </c>
      <c r="Q38" s="640">
        <f t="shared" si="28"/>
        <v>4</v>
      </c>
      <c r="R38" s="641">
        <f t="shared" si="29"/>
        <v>1</v>
      </c>
      <c r="S38" s="370">
        <v>0</v>
      </c>
      <c r="T38" s="371">
        <v>2</v>
      </c>
      <c r="U38" s="371">
        <v>1</v>
      </c>
      <c r="V38" s="371">
        <v>4</v>
      </c>
      <c r="W38" s="372">
        <v>1</v>
      </c>
      <c r="X38" s="372">
        <v>0</v>
      </c>
      <c r="Y38" s="372">
        <v>2</v>
      </c>
      <c r="Z38" s="373">
        <v>0</v>
      </c>
      <c r="AA38" s="370"/>
      <c r="AB38" s="371"/>
      <c r="AC38" s="371"/>
      <c r="AD38" s="371"/>
      <c r="AE38" s="372"/>
      <c r="AF38" s="372"/>
      <c r="AG38" s="372"/>
      <c r="AH38" s="373"/>
      <c r="AI38" s="370">
        <v>2</v>
      </c>
      <c r="AJ38" s="371">
        <v>0</v>
      </c>
      <c r="AK38" s="371">
        <v>4</v>
      </c>
      <c r="AL38" s="371">
        <v>1</v>
      </c>
      <c r="AM38" s="372">
        <v>0</v>
      </c>
      <c r="AN38" s="372">
        <v>1</v>
      </c>
      <c r="AO38" s="372">
        <v>1</v>
      </c>
      <c r="AP38" s="373">
        <v>2</v>
      </c>
      <c r="AQ38" s="370"/>
      <c r="AR38" s="371"/>
      <c r="AS38" s="371"/>
      <c r="AT38" s="371"/>
      <c r="AU38" s="372"/>
      <c r="AV38" s="372"/>
      <c r="AW38" s="372"/>
      <c r="AX38" s="373"/>
      <c r="AY38" s="370">
        <v>1</v>
      </c>
      <c r="AZ38" s="371">
        <v>1</v>
      </c>
      <c r="BA38" s="371">
        <v>2</v>
      </c>
      <c r="BB38" s="371">
        <v>3</v>
      </c>
      <c r="BC38" s="372">
        <v>1</v>
      </c>
      <c r="BD38" s="372">
        <v>0</v>
      </c>
      <c r="BE38" s="372">
        <v>2</v>
      </c>
      <c r="BF38" s="373">
        <v>0</v>
      </c>
      <c r="BG38" s="370"/>
      <c r="BH38" s="371"/>
      <c r="BI38" s="371"/>
      <c r="BJ38" s="371"/>
      <c r="BK38" s="372"/>
      <c r="BL38" s="372"/>
      <c r="BM38" s="372"/>
      <c r="BN38" s="373"/>
      <c r="BO38" s="370">
        <v>1</v>
      </c>
      <c r="BP38" s="371">
        <v>1</v>
      </c>
      <c r="BQ38" s="371">
        <v>2</v>
      </c>
      <c r="BR38" s="371">
        <v>3</v>
      </c>
      <c r="BS38" s="372">
        <v>0</v>
      </c>
      <c r="BT38" s="372">
        <v>1</v>
      </c>
      <c r="BU38" s="372">
        <v>0</v>
      </c>
      <c r="BV38" s="373">
        <v>2</v>
      </c>
      <c r="BW38" s="370"/>
      <c r="BX38" s="371"/>
      <c r="BY38" s="371"/>
      <c r="BZ38" s="371"/>
      <c r="CA38" s="372"/>
      <c r="CB38" s="372"/>
      <c r="CC38" s="372"/>
      <c r="CD38" s="373"/>
      <c r="CE38" s="370"/>
      <c r="CF38" s="371"/>
      <c r="CG38" s="371"/>
      <c r="CH38" s="371"/>
      <c r="CI38" s="372"/>
      <c r="CJ38" s="372"/>
      <c r="CK38" s="372"/>
      <c r="CL38" s="373"/>
      <c r="CM38" s="370"/>
      <c r="CN38" s="371"/>
      <c r="CO38" s="371"/>
      <c r="CP38" s="371"/>
      <c r="CQ38" s="372"/>
      <c r="CR38" s="372"/>
      <c r="CS38" s="372"/>
      <c r="CT38" s="373"/>
    </row>
    <row r="39" spans="1:102" ht="15" customHeight="1" x14ac:dyDescent="0.25">
      <c r="A39" s="436" t="s">
        <v>143</v>
      </c>
      <c r="B39" s="381" t="s">
        <v>385</v>
      </c>
      <c r="C39" s="452" t="s">
        <v>83</v>
      </c>
      <c r="D39" s="452">
        <f t="shared" si="15"/>
        <v>1.5</v>
      </c>
      <c r="E39" s="452">
        <f t="shared" si="16"/>
        <v>0</v>
      </c>
      <c r="F39" s="382">
        <f t="shared" si="17"/>
        <v>0</v>
      </c>
      <c r="G39" s="638">
        <f t="shared" si="18"/>
        <v>0</v>
      </c>
      <c r="H39" s="639">
        <f t="shared" si="19"/>
        <v>6</v>
      </c>
      <c r="I39" s="639">
        <f t="shared" si="20"/>
        <v>6</v>
      </c>
      <c r="J39" s="639">
        <f t="shared" si="21"/>
        <v>0</v>
      </c>
      <c r="K39" s="639">
        <f t="shared" si="22"/>
        <v>12</v>
      </c>
      <c r="L39" s="639">
        <f t="shared" si="23"/>
        <v>-12</v>
      </c>
      <c r="M39" s="640">
        <f t="shared" si="24"/>
        <v>0</v>
      </c>
      <c r="N39" s="640">
        <f t="shared" si="25"/>
        <v>3</v>
      </c>
      <c r="O39" s="640">
        <f t="shared" si="26"/>
        <v>3</v>
      </c>
      <c r="P39" s="640">
        <f t="shared" si="27"/>
        <v>2</v>
      </c>
      <c r="Q39" s="640">
        <f t="shared" si="28"/>
        <v>6</v>
      </c>
      <c r="R39" s="641">
        <f t="shared" si="29"/>
        <v>-4</v>
      </c>
      <c r="S39" s="370"/>
      <c r="T39" s="371"/>
      <c r="U39" s="371"/>
      <c r="V39" s="371"/>
      <c r="W39" s="372"/>
      <c r="X39" s="372"/>
      <c r="Y39" s="372"/>
      <c r="Z39" s="373"/>
      <c r="AA39" s="370">
        <v>0</v>
      </c>
      <c r="AB39" s="371">
        <v>2</v>
      </c>
      <c r="AC39" s="371">
        <v>0</v>
      </c>
      <c r="AD39" s="371">
        <v>4</v>
      </c>
      <c r="AE39" s="372">
        <v>0</v>
      </c>
      <c r="AF39" s="372">
        <v>1</v>
      </c>
      <c r="AG39" s="372">
        <v>0</v>
      </c>
      <c r="AH39" s="373">
        <v>2</v>
      </c>
      <c r="AI39" s="370"/>
      <c r="AJ39" s="371"/>
      <c r="AK39" s="371"/>
      <c r="AL39" s="371"/>
      <c r="AM39" s="372"/>
      <c r="AN39" s="372"/>
      <c r="AO39" s="372"/>
      <c r="AP39" s="373"/>
      <c r="AQ39" s="370"/>
      <c r="AR39" s="371"/>
      <c r="AS39" s="371"/>
      <c r="AT39" s="371"/>
      <c r="AU39" s="372"/>
      <c r="AV39" s="372"/>
      <c r="AW39" s="372"/>
      <c r="AX39" s="373"/>
      <c r="AY39" s="370"/>
      <c r="AZ39" s="371"/>
      <c r="BA39" s="371"/>
      <c r="BB39" s="371"/>
      <c r="BC39" s="372"/>
      <c r="BD39" s="372"/>
      <c r="BE39" s="372"/>
      <c r="BF39" s="373"/>
      <c r="BG39" s="370"/>
      <c r="BH39" s="371"/>
      <c r="BI39" s="371"/>
      <c r="BJ39" s="371"/>
      <c r="BK39" s="372"/>
      <c r="BL39" s="372"/>
      <c r="BM39" s="372"/>
      <c r="BN39" s="373"/>
      <c r="BO39" s="370"/>
      <c r="BP39" s="371"/>
      <c r="BQ39" s="371"/>
      <c r="BR39" s="371"/>
      <c r="BS39" s="372"/>
      <c r="BT39" s="372"/>
      <c r="BU39" s="372"/>
      <c r="BV39" s="373"/>
      <c r="BW39" s="370"/>
      <c r="BX39" s="371"/>
      <c r="BY39" s="371"/>
      <c r="BZ39" s="371"/>
      <c r="CA39" s="372"/>
      <c r="CB39" s="372"/>
      <c r="CC39" s="372"/>
      <c r="CD39" s="373"/>
      <c r="CE39" s="370">
        <v>0</v>
      </c>
      <c r="CF39" s="371">
        <v>4</v>
      </c>
      <c r="CG39" s="371">
        <v>0</v>
      </c>
      <c r="CH39" s="371">
        <v>8</v>
      </c>
      <c r="CI39" s="372">
        <v>0</v>
      </c>
      <c r="CJ39" s="372">
        <v>2</v>
      </c>
      <c r="CK39" s="372">
        <v>2</v>
      </c>
      <c r="CL39" s="373">
        <v>4</v>
      </c>
      <c r="CM39" s="370"/>
      <c r="CN39" s="371"/>
      <c r="CO39" s="371"/>
      <c r="CP39" s="371"/>
      <c r="CQ39" s="372"/>
      <c r="CR39" s="372"/>
      <c r="CS39" s="372"/>
      <c r="CT39" s="373"/>
    </row>
    <row r="40" spans="1:102" ht="15" customHeight="1" x14ac:dyDescent="0.25">
      <c r="A40" s="436" t="s">
        <v>143</v>
      </c>
      <c r="B40" s="379" t="s">
        <v>382</v>
      </c>
      <c r="C40" s="406" t="s">
        <v>43</v>
      </c>
      <c r="D40" s="406">
        <f t="shared" si="15"/>
        <v>1.5</v>
      </c>
      <c r="E40" s="406">
        <f t="shared" si="16"/>
        <v>16.666666666666668</v>
      </c>
      <c r="F40" s="380">
        <f t="shared" si="17"/>
        <v>66.666666666666671</v>
      </c>
      <c r="G40" s="638">
        <f t="shared" si="18"/>
        <v>1</v>
      </c>
      <c r="H40" s="639">
        <f t="shared" si="19"/>
        <v>5</v>
      </c>
      <c r="I40" s="639">
        <f t="shared" si="20"/>
        <v>6</v>
      </c>
      <c r="J40" s="639">
        <f t="shared" si="21"/>
        <v>4</v>
      </c>
      <c r="K40" s="639">
        <f t="shared" si="22"/>
        <v>10</v>
      </c>
      <c r="L40" s="639">
        <f t="shared" si="23"/>
        <v>-6</v>
      </c>
      <c r="M40" s="640">
        <f t="shared" si="24"/>
        <v>2</v>
      </c>
      <c r="N40" s="640">
        <f t="shared" si="25"/>
        <v>1</v>
      </c>
      <c r="O40" s="640">
        <f t="shared" si="26"/>
        <v>3</v>
      </c>
      <c r="P40" s="640">
        <f t="shared" si="27"/>
        <v>4</v>
      </c>
      <c r="Q40" s="640">
        <f t="shared" si="28"/>
        <v>3</v>
      </c>
      <c r="R40" s="641">
        <f t="shared" si="29"/>
        <v>1</v>
      </c>
      <c r="S40" s="370"/>
      <c r="T40" s="371"/>
      <c r="U40" s="371"/>
      <c r="V40" s="371"/>
      <c r="W40" s="372"/>
      <c r="X40" s="372"/>
      <c r="Y40" s="372"/>
      <c r="Z40" s="373"/>
      <c r="AA40" s="370">
        <v>1</v>
      </c>
      <c r="AB40" s="371">
        <v>3</v>
      </c>
      <c r="AC40" s="371">
        <v>2</v>
      </c>
      <c r="AD40" s="371">
        <v>6</v>
      </c>
      <c r="AE40" s="372">
        <v>1</v>
      </c>
      <c r="AF40" s="372">
        <v>1</v>
      </c>
      <c r="AG40" s="372">
        <v>2</v>
      </c>
      <c r="AH40" s="373">
        <v>2</v>
      </c>
      <c r="AI40" s="370"/>
      <c r="AJ40" s="371"/>
      <c r="AK40" s="371"/>
      <c r="AL40" s="371"/>
      <c r="AM40" s="372"/>
      <c r="AN40" s="372"/>
      <c r="AO40" s="372"/>
      <c r="AP40" s="373"/>
      <c r="AQ40" s="370"/>
      <c r="AR40" s="371"/>
      <c r="AS40" s="371"/>
      <c r="AT40" s="371"/>
      <c r="AU40" s="372"/>
      <c r="AV40" s="372"/>
      <c r="AW40" s="372"/>
      <c r="AX40" s="373"/>
      <c r="AY40" s="370"/>
      <c r="AZ40" s="371"/>
      <c r="BA40" s="371"/>
      <c r="BB40" s="371"/>
      <c r="BC40" s="372"/>
      <c r="BD40" s="372"/>
      <c r="BE40" s="372"/>
      <c r="BF40" s="373"/>
      <c r="BG40" s="370"/>
      <c r="BH40" s="371"/>
      <c r="BI40" s="371"/>
      <c r="BJ40" s="371"/>
      <c r="BK40" s="372"/>
      <c r="BL40" s="372"/>
      <c r="BM40" s="372"/>
      <c r="BN40" s="373"/>
      <c r="BO40" s="370"/>
      <c r="BP40" s="371"/>
      <c r="BQ40" s="371"/>
      <c r="BR40" s="371"/>
      <c r="BS40" s="372"/>
      <c r="BT40" s="372"/>
      <c r="BU40" s="372"/>
      <c r="BV40" s="373"/>
      <c r="BW40" s="370"/>
      <c r="BX40" s="371"/>
      <c r="BY40" s="371"/>
      <c r="BZ40" s="371"/>
      <c r="CA40" s="372"/>
      <c r="CB40" s="372"/>
      <c r="CC40" s="372"/>
      <c r="CD40" s="373"/>
      <c r="CE40" s="370">
        <v>0</v>
      </c>
      <c r="CF40" s="371">
        <v>2</v>
      </c>
      <c r="CG40" s="371">
        <v>2</v>
      </c>
      <c r="CH40" s="371">
        <v>4</v>
      </c>
      <c r="CI40" s="372">
        <v>1</v>
      </c>
      <c r="CJ40" s="372">
        <v>0</v>
      </c>
      <c r="CK40" s="372">
        <v>2</v>
      </c>
      <c r="CL40" s="373">
        <v>1</v>
      </c>
      <c r="CM40" s="370"/>
      <c r="CN40" s="371"/>
      <c r="CO40" s="371"/>
      <c r="CP40" s="371"/>
      <c r="CQ40" s="372"/>
      <c r="CR40" s="372"/>
      <c r="CS40" s="372"/>
      <c r="CT40" s="373"/>
    </row>
    <row r="41" spans="1:102" ht="15" customHeight="1" x14ac:dyDescent="0.25">
      <c r="A41" s="436" t="s">
        <v>143</v>
      </c>
      <c r="B41" s="427" t="s">
        <v>364</v>
      </c>
      <c r="C41" s="589" t="s">
        <v>30</v>
      </c>
      <c r="D41" s="589">
        <f t="shared" si="15"/>
        <v>1</v>
      </c>
      <c r="E41" s="589">
        <f t="shared" si="16"/>
        <v>0</v>
      </c>
      <c r="F41" s="428">
        <f t="shared" si="17"/>
        <v>50</v>
      </c>
      <c r="G41" s="638">
        <f t="shared" si="18"/>
        <v>0</v>
      </c>
      <c r="H41" s="639">
        <f t="shared" si="19"/>
        <v>4</v>
      </c>
      <c r="I41" s="639">
        <f t="shared" si="20"/>
        <v>4</v>
      </c>
      <c r="J41" s="639">
        <f t="shared" si="21"/>
        <v>1</v>
      </c>
      <c r="K41" s="639">
        <f t="shared" si="22"/>
        <v>8</v>
      </c>
      <c r="L41" s="639">
        <f t="shared" si="23"/>
        <v>-7</v>
      </c>
      <c r="M41" s="640">
        <f t="shared" si="24"/>
        <v>1</v>
      </c>
      <c r="N41" s="640">
        <f t="shared" si="25"/>
        <v>1</v>
      </c>
      <c r="O41" s="640">
        <f t="shared" si="26"/>
        <v>2</v>
      </c>
      <c r="P41" s="640">
        <f t="shared" si="27"/>
        <v>3</v>
      </c>
      <c r="Q41" s="640">
        <f t="shared" si="28"/>
        <v>3</v>
      </c>
      <c r="R41" s="641">
        <f t="shared" si="29"/>
        <v>0</v>
      </c>
      <c r="S41" s="370"/>
      <c r="T41" s="371"/>
      <c r="U41" s="371"/>
      <c r="V41" s="371"/>
      <c r="W41" s="372"/>
      <c r="X41" s="372"/>
      <c r="Y41" s="372"/>
      <c r="Z41" s="373"/>
      <c r="AA41" s="370"/>
      <c r="AB41" s="371"/>
      <c r="AC41" s="371"/>
      <c r="AD41" s="371"/>
      <c r="AE41" s="372"/>
      <c r="AF41" s="372"/>
      <c r="AG41" s="372"/>
      <c r="AH41" s="373"/>
      <c r="AI41" s="370">
        <v>0</v>
      </c>
      <c r="AJ41" s="371">
        <v>4</v>
      </c>
      <c r="AK41" s="371">
        <v>1</v>
      </c>
      <c r="AL41" s="371">
        <v>8</v>
      </c>
      <c r="AM41" s="372">
        <v>1</v>
      </c>
      <c r="AN41" s="372">
        <v>1</v>
      </c>
      <c r="AO41" s="372">
        <v>3</v>
      </c>
      <c r="AP41" s="373">
        <v>3</v>
      </c>
      <c r="AQ41" s="370"/>
      <c r="AR41" s="371"/>
      <c r="AS41" s="371"/>
      <c r="AT41" s="371"/>
      <c r="AU41" s="372"/>
      <c r="AV41" s="372"/>
      <c r="AW41" s="372"/>
      <c r="AX41" s="373"/>
      <c r="AY41" s="370"/>
      <c r="AZ41" s="371"/>
      <c r="BA41" s="371"/>
      <c r="BB41" s="371"/>
      <c r="BC41" s="372"/>
      <c r="BD41" s="372"/>
      <c r="BE41" s="372"/>
      <c r="BF41" s="373"/>
      <c r="BG41" s="370"/>
      <c r="BH41" s="371"/>
      <c r="BI41" s="371"/>
      <c r="BJ41" s="371"/>
      <c r="BK41" s="372"/>
      <c r="BL41" s="372"/>
      <c r="BM41" s="372"/>
      <c r="BN41" s="373"/>
      <c r="BO41" s="370"/>
      <c r="BP41" s="371"/>
      <c r="BQ41" s="371"/>
      <c r="BR41" s="371"/>
      <c r="BS41" s="372"/>
      <c r="BT41" s="372"/>
      <c r="BU41" s="372"/>
      <c r="BV41" s="373"/>
      <c r="BW41" s="370"/>
      <c r="BX41" s="371"/>
      <c r="BY41" s="371"/>
      <c r="BZ41" s="371"/>
      <c r="CA41" s="372"/>
      <c r="CB41" s="372"/>
      <c r="CC41" s="372"/>
      <c r="CD41" s="373"/>
      <c r="CE41" s="370"/>
      <c r="CF41" s="371"/>
      <c r="CG41" s="371"/>
      <c r="CH41" s="371"/>
      <c r="CI41" s="372"/>
      <c r="CJ41" s="372"/>
      <c r="CK41" s="372"/>
      <c r="CL41" s="373"/>
      <c r="CM41" s="370"/>
      <c r="CN41" s="371"/>
      <c r="CO41" s="371"/>
      <c r="CP41" s="371"/>
      <c r="CQ41" s="372"/>
      <c r="CR41" s="372"/>
      <c r="CS41" s="372"/>
      <c r="CT41" s="373"/>
    </row>
    <row r="42" spans="1:102" ht="15" customHeight="1" x14ac:dyDescent="0.25">
      <c r="A42" s="436" t="s">
        <v>143</v>
      </c>
      <c r="B42" s="374" t="s">
        <v>255</v>
      </c>
      <c r="C42" s="637" t="s">
        <v>229</v>
      </c>
      <c r="D42" s="637">
        <f t="shared" si="15"/>
        <v>0.5</v>
      </c>
      <c r="E42" s="637">
        <f t="shared" si="16"/>
        <v>50</v>
      </c>
      <c r="F42" s="375">
        <f t="shared" si="17"/>
        <v>33.333333333333336</v>
      </c>
      <c r="G42" s="638">
        <f t="shared" si="18"/>
        <v>1</v>
      </c>
      <c r="H42" s="639">
        <f t="shared" si="19"/>
        <v>1</v>
      </c>
      <c r="I42" s="639">
        <f t="shared" si="20"/>
        <v>2</v>
      </c>
      <c r="J42" s="639">
        <f t="shared" si="21"/>
        <v>2</v>
      </c>
      <c r="K42" s="639">
        <f t="shared" si="22"/>
        <v>2</v>
      </c>
      <c r="L42" s="639">
        <f t="shared" si="23"/>
        <v>0</v>
      </c>
      <c r="M42" s="640">
        <f t="shared" si="24"/>
        <v>1</v>
      </c>
      <c r="N42" s="640">
        <f t="shared" si="25"/>
        <v>2</v>
      </c>
      <c r="O42" s="640">
        <f t="shared" si="26"/>
        <v>3</v>
      </c>
      <c r="P42" s="640">
        <f t="shared" si="27"/>
        <v>3</v>
      </c>
      <c r="Q42" s="640">
        <f t="shared" si="28"/>
        <v>5</v>
      </c>
      <c r="R42" s="641">
        <f t="shared" si="29"/>
        <v>-2</v>
      </c>
      <c r="S42" s="370">
        <v>0</v>
      </c>
      <c r="T42" s="371">
        <v>1</v>
      </c>
      <c r="U42" s="371">
        <v>0</v>
      </c>
      <c r="V42" s="371">
        <v>2</v>
      </c>
      <c r="W42" s="372">
        <v>0</v>
      </c>
      <c r="X42" s="372">
        <v>1</v>
      </c>
      <c r="Y42" s="372">
        <v>0</v>
      </c>
      <c r="Z42" s="373">
        <v>2</v>
      </c>
      <c r="AA42" s="370"/>
      <c r="AB42" s="371"/>
      <c r="AC42" s="371"/>
      <c r="AD42" s="371"/>
      <c r="AE42" s="372"/>
      <c r="AF42" s="372"/>
      <c r="AG42" s="372"/>
      <c r="AH42" s="373"/>
      <c r="AI42" s="370"/>
      <c r="AJ42" s="371"/>
      <c r="AK42" s="371"/>
      <c r="AL42" s="371"/>
      <c r="AM42" s="372"/>
      <c r="AN42" s="372"/>
      <c r="AO42" s="372"/>
      <c r="AP42" s="373"/>
      <c r="AQ42" s="370">
        <v>1</v>
      </c>
      <c r="AR42" s="371">
        <v>0</v>
      </c>
      <c r="AS42" s="371">
        <v>2</v>
      </c>
      <c r="AT42" s="371">
        <v>0</v>
      </c>
      <c r="AU42" s="372">
        <v>0</v>
      </c>
      <c r="AV42" s="372">
        <v>1</v>
      </c>
      <c r="AW42" s="372">
        <v>1</v>
      </c>
      <c r="AX42" s="373">
        <v>2</v>
      </c>
      <c r="AY42" s="370"/>
      <c r="AZ42" s="371"/>
      <c r="BA42" s="371"/>
      <c r="BB42" s="371"/>
      <c r="BC42" s="372"/>
      <c r="BD42" s="372"/>
      <c r="BE42" s="372"/>
      <c r="BF42" s="373"/>
      <c r="BG42" s="370">
        <v>0</v>
      </c>
      <c r="BH42" s="371">
        <v>0</v>
      </c>
      <c r="BI42" s="371">
        <v>0</v>
      </c>
      <c r="BJ42" s="371">
        <v>0</v>
      </c>
      <c r="BK42" s="372">
        <v>1</v>
      </c>
      <c r="BL42" s="372">
        <v>0</v>
      </c>
      <c r="BM42" s="372">
        <v>2</v>
      </c>
      <c r="BN42" s="373">
        <v>1</v>
      </c>
      <c r="BO42" s="370"/>
      <c r="BP42" s="371"/>
      <c r="BQ42" s="371"/>
      <c r="BR42" s="371"/>
      <c r="BS42" s="372"/>
      <c r="BT42" s="372"/>
      <c r="BU42" s="372"/>
      <c r="BV42" s="373"/>
      <c r="BW42" s="370"/>
      <c r="BX42" s="371"/>
      <c r="BY42" s="371"/>
      <c r="BZ42" s="371"/>
      <c r="CA42" s="372"/>
      <c r="CB42" s="372"/>
      <c r="CC42" s="372"/>
      <c r="CD42" s="373"/>
      <c r="CE42" s="370"/>
      <c r="CF42" s="371"/>
      <c r="CG42" s="371"/>
      <c r="CH42" s="371"/>
      <c r="CI42" s="372"/>
      <c r="CJ42" s="372"/>
      <c r="CK42" s="372"/>
      <c r="CL42" s="373"/>
      <c r="CM42" s="370"/>
      <c r="CN42" s="371"/>
      <c r="CO42" s="371"/>
      <c r="CP42" s="371"/>
      <c r="CQ42" s="372"/>
      <c r="CR42" s="372"/>
      <c r="CS42" s="372"/>
      <c r="CT42" s="373"/>
    </row>
    <row r="43" spans="1:102" ht="15" customHeight="1" thickBot="1" x14ac:dyDescent="0.3">
      <c r="A43" s="244" t="s">
        <v>143</v>
      </c>
      <c r="B43" s="325" t="s">
        <v>503</v>
      </c>
      <c r="C43" s="669" t="s">
        <v>43</v>
      </c>
      <c r="D43" s="669">
        <f t="shared" si="15"/>
        <v>0.5</v>
      </c>
      <c r="E43" s="669">
        <f t="shared" si="16"/>
        <v>100</v>
      </c>
      <c r="F43" s="670">
        <f t="shared" si="17"/>
        <v>100</v>
      </c>
      <c r="G43" s="671">
        <f t="shared" si="18"/>
        <v>2</v>
      </c>
      <c r="H43" s="672">
        <f t="shared" si="19"/>
        <v>0</v>
      </c>
      <c r="I43" s="672">
        <f t="shared" si="20"/>
        <v>2</v>
      </c>
      <c r="J43" s="672">
        <f t="shared" si="21"/>
        <v>4</v>
      </c>
      <c r="K43" s="672">
        <f t="shared" si="22"/>
        <v>1</v>
      </c>
      <c r="L43" s="672">
        <f t="shared" si="23"/>
        <v>3</v>
      </c>
      <c r="M43" s="673">
        <f t="shared" si="24"/>
        <v>1</v>
      </c>
      <c r="N43" s="673">
        <f t="shared" si="25"/>
        <v>0</v>
      </c>
      <c r="O43" s="673">
        <f t="shared" si="26"/>
        <v>1</v>
      </c>
      <c r="P43" s="673">
        <f t="shared" si="27"/>
        <v>2</v>
      </c>
      <c r="Q43" s="673">
        <f t="shared" si="28"/>
        <v>0</v>
      </c>
      <c r="R43" s="674">
        <f t="shared" si="29"/>
        <v>2</v>
      </c>
      <c r="S43" s="667"/>
      <c r="T43" s="668"/>
      <c r="U43" s="668"/>
      <c r="V43" s="668"/>
      <c r="W43" s="665"/>
      <c r="X43" s="665"/>
      <c r="Y43" s="665"/>
      <c r="Z43" s="666"/>
      <c r="AA43" s="667"/>
      <c r="AB43" s="668"/>
      <c r="AC43" s="668"/>
      <c r="AD43" s="668"/>
      <c r="AE43" s="665"/>
      <c r="AF43" s="665"/>
      <c r="AG43" s="665"/>
      <c r="AH43" s="666"/>
      <c r="AI43" s="667"/>
      <c r="AJ43" s="668"/>
      <c r="AK43" s="668"/>
      <c r="AL43" s="668"/>
      <c r="AM43" s="665"/>
      <c r="AN43" s="665"/>
      <c r="AO43" s="665"/>
      <c r="AP43" s="666"/>
      <c r="AQ43" s="667"/>
      <c r="AR43" s="668"/>
      <c r="AS43" s="668"/>
      <c r="AT43" s="668"/>
      <c r="AU43" s="665"/>
      <c r="AV43" s="665"/>
      <c r="AW43" s="665"/>
      <c r="AX43" s="666"/>
      <c r="AY43" s="667">
        <v>2</v>
      </c>
      <c r="AZ43" s="668">
        <v>0</v>
      </c>
      <c r="BA43" s="668">
        <v>4</v>
      </c>
      <c r="BB43" s="668">
        <v>1</v>
      </c>
      <c r="BC43" s="665">
        <v>1</v>
      </c>
      <c r="BD43" s="665">
        <v>0</v>
      </c>
      <c r="BE43" s="665">
        <v>2</v>
      </c>
      <c r="BF43" s="666">
        <v>0</v>
      </c>
      <c r="BG43" s="667"/>
      <c r="BH43" s="668"/>
      <c r="BI43" s="668"/>
      <c r="BJ43" s="668"/>
      <c r="BK43" s="665"/>
      <c r="BL43" s="665"/>
      <c r="BM43" s="665"/>
      <c r="BN43" s="666"/>
      <c r="BO43" s="667"/>
      <c r="BP43" s="668"/>
      <c r="BQ43" s="668"/>
      <c r="BR43" s="668"/>
      <c r="BS43" s="665"/>
      <c r="BT43" s="665"/>
      <c r="BU43" s="665"/>
      <c r="BV43" s="666"/>
      <c r="BW43" s="667"/>
      <c r="BX43" s="668"/>
      <c r="BY43" s="668"/>
      <c r="BZ43" s="668"/>
      <c r="CA43" s="665"/>
      <c r="CB43" s="665"/>
      <c r="CC43" s="665"/>
      <c r="CD43" s="666"/>
      <c r="CE43" s="667"/>
      <c r="CF43" s="668"/>
      <c r="CG43" s="668"/>
      <c r="CH43" s="668"/>
      <c r="CI43" s="665"/>
      <c r="CJ43" s="665"/>
      <c r="CK43" s="665"/>
      <c r="CL43" s="666"/>
      <c r="CM43" s="667"/>
      <c r="CN43" s="668"/>
      <c r="CO43" s="668"/>
      <c r="CP43" s="668"/>
      <c r="CQ43" s="665"/>
      <c r="CR43" s="665"/>
      <c r="CS43" s="665"/>
      <c r="CT43" s="666"/>
    </row>
    <row r="44" spans="1:102" s="163" customFormat="1" ht="12" x14ac:dyDescent="0.25"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CW44" s="165"/>
      <c r="CX44" s="165"/>
    </row>
  </sheetData>
  <sortState ref="B4:CT28">
    <sortCondition descending="1" ref="E4:E28"/>
    <sortCondition descending="1" ref="F4:F28"/>
  </sortState>
  <mergeCells count="33">
    <mergeCell ref="CA2:CD2"/>
    <mergeCell ref="CE2:CH2"/>
    <mergeCell ref="CI2:CL2"/>
    <mergeCell ref="CM2:CP2"/>
    <mergeCell ref="CQ2:CT2"/>
    <mergeCell ref="BW2:BZ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G1:BN1"/>
    <mergeCell ref="BO1:BV1"/>
    <mergeCell ref="BW1:CD1"/>
    <mergeCell ref="CE1:CL1"/>
    <mergeCell ref="CM1:CT1"/>
    <mergeCell ref="G2:L2"/>
    <mergeCell ref="M2:R2"/>
    <mergeCell ref="S2:V2"/>
    <mergeCell ref="W2:Z2"/>
    <mergeCell ref="AA2:AD2"/>
    <mergeCell ref="AY1:BF1"/>
    <mergeCell ref="G1:R1"/>
    <mergeCell ref="S1:Z1"/>
    <mergeCell ref="AA1:AH1"/>
    <mergeCell ref="AI1:AP1"/>
    <mergeCell ref="AQ1:AX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7"/>
  <sheetViews>
    <sheetView zoomScale="80" zoomScaleNormal="80" workbookViewId="0">
      <pane ySplit="3900" topLeftCell="A26" activePane="bottomLeft"/>
      <selection activeCell="B3" sqref="B3:L10"/>
      <selection pane="bottomLeft" activeCell="M34" sqref="M34"/>
    </sheetView>
  </sheetViews>
  <sheetFormatPr baseColWidth="10" defaultRowHeight="15" x14ac:dyDescent="0.25"/>
  <cols>
    <col min="1" max="1" width="4.7109375" style="1" customWidth="1"/>
    <col min="2" max="2" width="13.140625" style="1" bestFit="1" customWidth="1"/>
    <col min="3" max="3" width="13" style="1" bestFit="1" customWidth="1"/>
    <col min="4" max="6" width="4.7109375" style="1" customWidth="1"/>
    <col min="7" max="8" width="10.7109375" style="1" customWidth="1"/>
    <col min="9" max="9" width="4.7109375" style="1" customWidth="1"/>
    <col min="10" max="10" width="5.28515625" style="1" customWidth="1"/>
    <col min="11" max="12" width="11.42578125" style="1"/>
    <col min="13" max="15" width="12.7109375" style="1" customWidth="1"/>
    <col min="16" max="252" width="11.42578125" style="1"/>
    <col min="253" max="253" width="5.85546875" style="1" customWidth="1"/>
    <col min="254" max="255" width="13.7109375" style="1" bestFit="1" customWidth="1"/>
    <col min="256" max="257" width="7.140625" style="1" customWidth="1"/>
    <col min="258" max="258" width="6.28515625" style="1" customWidth="1"/>
    <col min="259" max="259" width="8.42578125" style="1" customWidth="1"/>
    <col min="260" max="261" width="13.7109375" style="1" bestFit="1" customWidth="1"/>
    <col min="262" max="263" width="6.140625" style="1" customWidth="1"/>
    <col min="264" max="508" width="11.42578125" style="1"/>
    <col min="509" max="509" width="5.85546875" style="1" customWidth="1"/>
    <col min="510" max="511" width="13.7109375" style="1" bestFit="1" customWidth="1"/>
    <col min="512" max="513" width="7.140625" style="1" customWidth="1"/>
    <col min="514" max="514" width="6.28515625" style="1" customWidth="1"/>
    <col min="515" max="515" width="8.42578125" style="1" customWidth="1"/>
    <col min="516" max="517" width="13.7109375" style="1" bestFit="1" customWidth="1"/>
    <col min="518" max="519" width="6.140625" style="1" customWidth="1"/>
    <col min="520" max="764" width="11.42578125" style="1"/>
    <col min="765" max="765" width="5.85546875" style="1" customWidth="1"/>
    <col min="766" max="767" width="13.7109375" style="1" bestFit="1" customWidth="1"/>
    <col min="768" max="769" width="7.140625" style="1" customWidth="1"/>
    <col min="770" max="770" width="6.28515625" style="1" customWidth="1"/>
    <col min="771" max="771" width="8.42578125" style="1" customWidth="1"/>
    <col min="772" max="773" width="13.7109375" style="1" bestFit="1" customWidth="1"/>
    <col min="774" max="775" width="6.140625" style="1" customWidth="1"/>
    <col min="776" max="1020" width="11.42578125" style="1"/>
    <col min="1021" max="1021" width="5.85546875" style="1" customWidth="1"/>
    <col min="1022" max="1023" width="13.7109375" style="1" bestFit="1" customWidth="1"/>
    <col min="1024" max="1025" width="7.140625" style="1" customWidth="1"/>
    <col min="1026" max="1026" width="6.28515625" style="1" customWidth="1"/>
    <col min="1027" max="1027" width="8.42578125" style="1" customWidth="1"/>
    <col min="1028" max="1029" width="13.7109375" style="1" bestFit="1" customWidth="1"/>
    <col min="1030" max="1031" width="6.140625" style="1" customWidth="1"/>
    <col min="1032" max="1276" width="11.42578125" style="1"/>
    <col min="1277" max="1277" width="5.85546875" style="1" customWidth="1"/>
    <col min="1278" max="1279" width="13.7109375" style="1" bestFit="1" customWidth="1"/>
    <col min="1280" max="1281" width="7.140625" style="1" customWidth="1"/>
    <col min="1282" max="1282" width="6.28515625" style="1" customWidth="1"/>
    <col min="1283" max="1283" width="8.42578125" style="1" customWidth="1"/>
    <col min="1284" max="1285" width="13.7109375" style="1" bestFit="1" customWidth="1"/>
    <col min="1286" max="1287" width="6.140625" style="1" customWidth="1"/>
    <col min="1288" max="1532" width="11.42578125" style="1"/>
    <col min="1533" max="1533" width="5.85546875" style="1" customWidth="1"/>
    <col min="1534" max="1535" width="13.7109375" style="1" bestFit="1" customWidth="1"/>
    <col min="1536" max="1537" width="7.140625" style="1" customWidth="1"/>
    <col min="1538" max="1538" width="6.28515625" style="1" customWidth="1"/>
    <col min="1539" max="1539" width="8.42578125" style="1" customWidth="1"/>
    <col min="1540" max="1541" width="13.7109375" style="1" bestFit="1" customWidth="1"/>
    <col min="1542" max="1543" width="6.140625" style="1" customWidth="1"/>
    <col min="1544" max="1788" width="11.42578125" style="1"/>
    <col min="1789" max="1789" width="5.85546875" style="1" customWidth="1"/>
    <col min="1790" max="1791" width="13.7109375" style="1" bestFit="1" customWidth="1"/>
    <col min="1792" max="1793" width="7.140625" style="1" customWidth="1"/>
    <col min="1794" max="1794" width="6.28515625" style="1" customWidth="1"/>
    <col min="1795" max="1795" width="8.42578125" style="1" customWidth="1"/>
    <col min="1796" max="1797" width="13.7109375" style="1" bestFit="1" customWidth="1"/>
    <col min="1798" max="1799" width="6.140625" style="1" customWidth="1"/>
    <col min="1800" max="2044" width="11.42578125" style="1"/>
    <col min="2045" max="2045" width="5.85546875" style="1" customWidth="1"/>
    <col min="2046" max="2047" width="13.7109375" style="1" bestFit="1" customWidth="1"/>
    <col min="2048" max="2049" width="7.140625" style="1" customWidth="1"/>
    <col min="2050" max="2050" width="6.28515625" style="1" customWidth="1"/>
    <col min="2051" max="2051" width="8.42578125" style="1" customWidth="1"/>
    <col min="2052" max="2053" width="13.7109375" style="1" bestFit="1" customWidth="1"/>
    <col min="2054" max="2055" width="6.140625" style="1" customWidth="1"/>
    <col min="2056" max="2300" width="11.42578125" style="1"/>
    <col min="2301" max="2301" width="5.85546875" style="1" customWidth="1"/>
    <col min="2302" max="2303" width="13.7109375" style="1" bestFit="1" customWidth="1"/>
    <col min="2304" max="2305" width="7.140625" style="1" customWidth="1"/>
    <col min="2306" max="2306" width="6.28515625" style="1" customWidth="1"/>
    <col min="2307" max="2307" width="8.42578125" style="1" customWidth="1"/>
    <col min="2308" max="2309" width="13.7109375" style="1" bestFit="1" customWidth="1"/>
    <col min="2310" max="2311" width="6.140625" style="1" customWidth="1"/>
    <col min="2312" max="2556" width="11.42578125" style="1"/>
    <col min="2557" max="2557" width="5.85546875" style="1" customWidth="1"/>
    <col min="2558" max="2559" width="13.7109375" style="1" bestFit="1" customWidth="1"/>
    <col min="2560" max="2561" width="7.140625" style="1" customWidth="1"/>
    <col min="2562" max="2562" width="6.28515625" style="1" customWidth="1"/>
    <col min="2563" max="2563" width="8.42578125" style="1" customWidth="1"/>
    <col min="2564" max="2565" width="13.7109375" style="1" bestFit="1" customWidth="1"/>
    <col min="2566" max="2567" width="6.140625" style="1" customWidth="1"/>
    <col min="2568" max="2812" width="11.42578125" style="1"/>
    <col min="2813" max="2813" width="5.85546875" style="1" customWidth="1"/>
    <col min="2814" max="2815" width="13.7109375" style="1" bestFit="1" customWidth="1"/>
    <col min="2816" max="2817" width="7.140625" style="1" customWidth="1"/>
    <col min="2818" max="2818" width="6.28515625" style="1" customWidth="1"/>
    <col min="2819" max="2819" width="8.42578125" style="1" customWidth="1"/>
    <col min="2820" max="2821" width="13.7109375" style="1" bestFit="1" customWidth="1"/>
    <col min="2822" max="2823" width="6.140625" style="1" customWidth="1"/>
    <col min="2824" max="3068" width="11.42578125" style="1"/>
    <col min="3069" max="3069" width="5.85546875" style="1" customWidth="1"/>
    <col min="3070" max="3071" width="13.7109375" style="1" bestFit="1" customWidth="1"/>
    <col min="3072" max="3073" width="7.140625" style="1" customWidth="1"/>
    <col min="3074" max="3074" width="6.28515625" style="1" customWidth="1"/>
    <col min="3075" max="3075" width="8.42578125" style="1" customWidth="1"/>
    <col min="3076" max="3077" width="13.7109375" style="1" bestFit="1" customWidth="1"/>
    <col min="3078" max="3079" width="6.140625" style="1" customWidth="1"/>
    <col min="3080" max="3324" width="11.42578125" style="1"/>
    <col min="3325" max="3325" width="5.85546875" style="1" customWidth="1"/>
    <col min="3326" max="3327" width="13.7109375" style="1" bestFit="1" customWidth="1"/>
    <col min="3328" max="3329" width="7.140625" style="1" customWidth="1"/>
    <col min="3330" max="3330" width="6.28515625" style="1" customWidth="1"/>
    <col min="3331" max="3331" width="8.42578125" style="1" customWidth="1"/>
    <col min="3332" max="3333" width="13.7109375" style="1" bestFit="1" customWidth="1"/>
    <col min="3334" max="3335" width="6.140625" style="1" customWidth="1"/>
    <col min="3336" max="3580" width="11.42578125" style="1"/>
    <col min="3581" max="3581" width="5.85546875" style="1" customWidth="1"/>
    <col min="3582" max="3583" width="13.7109375" style="1" bestFit="1" customWidth="1"/>
    <col min="3584" max="3585" width="7.140625" style="1" customWidth="1"/>
    <col min="3586" max="3586" width="6.28515625" style="1" customWidth="1"/>
    <col min="3587" max="3587" width="8.42578125" style="1" customWidth="1"/>
    <col min="3588" max="3589" width="13.7109375" style="1" bestFit="1" customWidth="1"/>
    <col min="3590" max="3591" width="6.140625" style="1" customWidth="1"/>
    <col min="3592" max="3836" width="11.42578125" style="1"/>
    <col min="3837" max="3837" width="5.85546875" style="1" customWidth="1"/>
    <col min="3838" max="3839" width="13.7109375" style="1" bestFit="1" customWidth="1"/>
    <col min="3840" max="3841" width="7.140625" style="1" customWidth="1"/>
    <col min="3842" max="3842" width="6.28515625" style="1" customWidth="1"/>
    <col min="3843" max="3843" width="8.42578125" style="1" customWidth="1"/>
    <col min="3844" max="3845" width="13.7109375" style="1" bestFit="1" customWidth="1"/>
    <col min="3846" max="3847" width="6.140625" style="1" customWidth="1"/>
    <col min="3848" max="4092" width="11.42578125" style="1"/>
    <col min="4093" max="4093" width="5.85546875" style="1" customWidth="1"/>
    <col min="4094" max="4095" width="13.7109375" style="1" bestFit="1" customWidth="1"/>
    <col min="4096" max="4097" width="7.140625" style="1" customWidth="1"/>
    <col min="4098" max="4098" width="6.28515625" style="1" customWidth="1"/>
    <col min="4099" max="4099" width="8.42578125" style="1" customWidth="1"/>
    <col min="4100" max="4101" width="13.7109375" style="1" bestFit="1" customWidth="1"/>
    <col min="4102" max="4103" width="6.140625" style="1" customWidth="1"/>
    <col min="4104" max="4348" width="11.42578125" style="1"/>
    <col min="4349" max="4349" width="5.85546875" style="1" customWidth="1"/>
    <col min="4350" max="4351" width="13.7109375" style="1" bestFit="1" customWidth="1"/>
    <col min="4352" max="4353" width="7.140625" style="1" customWidth="1"/>
    <col min="4354" max="4354" width="6.28515625" style="1" customWidth="1"/>
    <col min="4355" max="4355" width="8.42578125" style="1" customWidth="1"/>
    <col min="4356" max="4357" width="13.7109375" style="1" bestFit="1" customWidth="1"/>
    <col min="4358" max="4359" width="6.140625" style="1" customWidth="1"/>
    <col min="4360" max="4604" width="11.42578125" style="1"/>
    <col min="4605" max="4605" width="5.85546875" style="1" customWidth="1"/>
    <col min="4606" max="4607" width="13.7109375" style="1" bestFit="1" customWidth="1"/>
    <col min="4608" max="4609" width="7.140625" style="1" customWidth="1"/>
    <col min="4610" max="4610" width="6.28515625" style="1" customWidth="1"/>
    <col min="4611" max="4611" width="8.42578125" style="1" customWidth="1"/>
    <col min="4612" max="4613" width="13.7109375" style="1" bestFit="1" customWidth="1"/>
    <col min="4614" max="4615" width="6.140625" style="1" customWidth="1"/>
    <col min="4616" max="4860" width="11.42578125" style="1"/>
    <col min="4861" max="4861" width="5.85546875" style="1" customWidth="1"/>
    <col min="4862" max="4863" width="13.7109375" style="1" bestFit="1" customWidth="1"/>
    <col min="4864" max="4865" width="7.140625" style="1" customWidth="1"/>
    <col min="4866" max="4866" width="6.28515625" style="1" customWidth="1"/>
    <col min="4867" max="4867" width="8.42578125" style="1" customWidth="1"/>
    <col min="4868" max="4869" width="13.7109375" style="1" bestFit="1" customWidth="1"/>
    <col min="4870" max="4871" width="6.140625" style="1" customWidth="1"/>
    <col min="4872" max="5116" width="11.42578125" style="1"/>
    <col min="5117" max="5117" width="5.85546875" style="1" customWidth="1"/>
    <col min="5118" max="5119" width="13.7109375" style="1" bestFit="1" customWidth="1"/>
    <col min="5120" max="5121" width="7.140625" style="1" customWidth="1"/>
    <col min="5122" max="5122" width="6.28515625" style="1" customWidth="1"/>
    <col min="5123" max="5123" width="8.42578125" style="1" customWidth="1"/>
    <col min="5124" max="5125" width="13.7109375" style="1" bestFit="1" customWidth="1"/>
    <col min="5126" max="5127" width="6.140625" style="1" customWidth="1"/>
    <col min="5128" max="5372" width="11.42578125" style="1"/>
    <col min="5373" max="5373" width="5.85546875" style="1" customWidth="1"/>
    <col min="5374" max="5375" width="13.7109375" style="1" bestFit="1" customWidth="1"/>
    <col min="5376" max="5377" width="7.140625" style="1" customWidth="1"/>
    <col min="5378" max="5378" width="6.28515625" style="1" customWidth="1"/>
    <col min="5379" max="5379" width="8.42578125" style="1" customWidth="1"/>
    <col min="5380" max="5381" width="13.7109375" style="1" bestFit="1" customWidth="1"/>
    <col min="5382" max="5383" width="6.140625" style="1" customWidth="1"/>
    <col min="5384" max="5628" width="11.42578125" style="1"/>
    <col min="5629" max="5629" width="5.85546875" style="1" customWidth="1"/>
    <col min="5630" max="5631" width="13.7109375" style="1" bestFit="1" customWidth="1"/>
    <col min="5632" max="5633" width="7.140625" style="1" customWidth="1"/>
    <col min="5634" max="5634" width="6.28515625" style="1" customWidth="1"/>
    <col min="5635" max="5635" width="8.42578125" style="1" customWidth="1"/>
    <col min="5636" max="5637" width="13.7109375" style="1" bestFit="1" customWidth="1"/>
    <col min="5638" max="5639" width="6.140625" style="1" customWidth="1"/>
    <col min="5640" max="5884" width="11.42578125" style="1"/>
    <col min="5885" max="5885" width="5.85546875" style="1" customWidth="1"/>
    <col min="5886" max="5887" width="13.7109375" style="1" bestFit="1" customWidth="1"/>
    <col min="5888" max="5889" width="7.140625" style="1" customWidth="1"/>
    <col min="5890" max="5890" width="6.28515625" style="1" customWidth="1"/>
    <col min="5891" max="5891" width="8.42578125" style="1" customWidth="1"/>
    <col min="5892" max="5893" width="13.7109375" style="1" bestFit="1" customWidth="1"/>
    <col min="5894" max="5895" width="6.140625" style="1" customWidth="1"/>
    <col min="5896" max="6140" width="11.42578125" style="1"/>
    <col min="6141" max="6141" width="5.85546875" style="1" customWidth="1"/>
    <col min="6142" max="6143" width="13.7109375" style="1" bestFit="1" customWidth="1"/>
    <col min="6144" max="6145" width="7.140625" style="1" customWidth="1"/>
    <col min="6146" max="6146" width="6.28515625" style="1" customWidth="1"/>
    <col min="6147" max="6147" width="8.42578125" style="1" customWidth="1"/>
    <col min="6148" max="6149" width="13.7109375" style="1" bestFit="1" customWidth="1"/>
    <col min="6150" max="6151" width="6.140625" style="1" customWidth="1"/>
    <col min="6152" max="6396" width="11.42578125" style="1"/>
    <col min="6397" max="6397" width="5.85546875" style="1" customWidth="1"/>
    <col min="6398" max="6399" width="13.7109375" style="1" bestFit="1" customWidth="1"/>
    <col min="6400" max="6401" width="7.140625" style="1" customWidth="1"/>
    <col min="6402" max="6402" width="6.28515625" style="1" customWidth="1"/>
    <col min="6403" max="6403" width="8.42578125" style="1" customWidth="1"/>
    <col min="6404" max="6405" width="13.7109375" style="1" bestFit="1" customWidth="1"/>
    <col min="6406" max="6407" width="6.140625" style="1" customWidth="1"/>
    <col min="6408" max="6652" width="11.42578125" style="1"/>
    <col min="6653" max="6653" width="5.85546875" style="1" customWidth="1"/>
    <col min="6654" max="6655" width="13.7109375" style="1" bestFit="1" customWidth="1"/>
    <col min="6656" max="6657" width="7.140625" style="1" customWidth="1"/>
    <col min="6658" max="6658" width="6.28515625" style="1" customWidth="1"/>
    <col min="6659" max="6659" width="8.42578125" style="1" customWidth="1"/>
    <col min="6660" max="6661" width="13.7109375" style="1" bestFit="1" customWidth="1"/>
    <col min="6662" max="6663" width="6.140625" style="1" customWidth="1"/>
    <col min="6664" max="6908" width="11.42578125" style="1"/>
    <col min="6909" max="6909" width="5.85546875" style="1" customWidth="1"/>
    <col min="6910" max="6911" width="13.7109375" style="1" bestFit="1" customWidth="1"/>
    <col min="6912" max="6913" width="7.140625" style="1" customWidth="1"/>
    <col min="6914" max="6914" width="6.28515625" style="1" customWidth="1"/>
    <col min="6915" max="6915" width="8.42578125" style="1" customWidth="1"/>
    <col min="6916" max="6917" width="13.7109375" style="1" bestFit="1" customWidth="1"/>
    <col min="6918" max="6919" width="6.140625" style="1" customWidth="1"/>
    <col min="6920" max="7164" width="11.42578125" style="1"/>
    <col min="7165" max="7165" width="5.85546875" style="1" customWidth="1"/>
    <col min="7166" max="7167" width="13.7109375" style="1" bestFit="1" customWidth="1"/>
    <col min="7168" max="7169" width="7.140625" style="1" customWidth="1"/>
    <col min="7170" max="7170" width="6.28515625" style="1" customWidth="1"/>
    <col min="7171" max="7171" width="8.42578125" style="1" customWidth="1"/>
    <col min="7172" max="7173" width="13.7109375" style="1" bestFit="1" customWidth="1"/>
    <col min="7174" max="7175" width="6.140625" style="1" customWidth="1"/>
    <col min="7176" max="7420" width="11.42578125" style="1"/>
    <col min="7421" max="7421" width="5.85546875" style="1" customWidth="1"/>
    <col min="7422" max="7423" width="13.7109375" style="1" bestFit="1" customWidth="1"/>
    <col min="7424" max="7425" width="7.140625" style="1" customWidth="1"/>
    <col min="7426" max="7426" width="6.28515625" style="1" customWidth="1"/>
    <col min="7427" max="7427" width="8.42578125" style="1" customWidth="1"/>
    <col min="7428" max="7429" width="13.7109375" style="1" bestFit="1" customWidth="1"/>
    <col min="7430" max="7431" width="6.140625" style="1" customWidth="1"/>
    <col min="7432" max="7676" width="11.42578125" style="1"/>
    <col min="7677" max="7677" width="5.85546875" style="1" customWidth="1"/>
    <col min="7678" max="7679" width="13.7109375" style="1" bestFit="1" customWidth="1"/>
    <col min="7680" max="7681" width="7.140625" style="1" customWidth="1"/>
    <col min="7682" max="7682" width="6.28515625" style="1" customWidth="1"/>
    <col min="7683" max="7683" width="8.42578125" style="1" customWidth="1"/>
    <col min="7684" max="7685" width="13.7109375" style="1" bestFit="1" customWidth="1"/>
    <col min="7686" max="7687" width="6.140625" style="1" customWidth="1"/>
    <col min="7688" max="7932" width="11.42578125" style="1"/>
    <col min="7933" max="7933" width="5.85546875" style="1" customWidth="1"/>
    <col min="7934" max="7935" width="13.7109375" style="1" bestFit="1" customWidth="1"/>
    <col min="7936" max="7937" width="7.140625" style="1" customWidth="1"/>
    <col min="7938" max="7938" width="6.28515625" style="1" customWidth="1"/>
    <col min="7939" max="7939" width="8.42578125" style="1" customWidth="1"/>
    <col min="7940" max="7941" width="13.7109375" style="1" bestFit="1" customWidth="1"/>
    <col min="7942" max="7943" width="6.140625" style="1" customWidth="1"/>
    <col min="7944" max="8188" width="11.42578125" style="1"/>
    <col min="8189" max="8189" width="5.85546875" style="1" customWidth="1"/>
    <col min="8190" max="8191" width="13.7109375" style="1" bestFit="1" customWidth="1"/>
    <col min="8192" max="8193" width="7.140625" style="1" customWidth="1"/>
    <col min="8194" max="8194" width="6.28515625" style="1" customWidth="1"/>
    <col min="8195" max="8195" width="8.42578125" style="1" customWidth="1"/>
    <col min="8196" max="8197" width="13.7109375" style="1" bestFit="1" customWidth="1"/>
    <col min="8198" max="8199" width="6.140625" style="1" customWidth="1"/>
    <col min="8200" max="8444" width="11.42578125" style="1"/>
    <col min="8445" max="8445" width="5.85546875" style="1" customWidth="1"/>
    <col min="8446" max="8447" width="13.7109375" style="1" bestFit="1" customWidth="1"/>
    <col min="8448" max="8449" width="7.140625" style="1" customWidth="1"/>
    <col min="8450" max="8450" width="6.28515625" style="1" customWidth="1"/>
    <col min="8451" max="8451" width="8.42578125" style="1" customWidth="1"/>
    <col min="8452" max="8453" width="13.7109375" style="1" bestFit="1" customWidth="1"/>
    <col min="8454" max="8455" width="6.140625" style="1" customWidth="1"/>
    <col min="8456" max="8700" width="11.42578125" style="1"/>
    <col min="8701" max="8701" width="5.85546875" style="1" customWidth="1"/>
    <col min="8702" max="8703" width="13.7109375" style="1" bestFit="1" customWidth="1"/>
    <col min="8704" max="8705" width="7.140625" style="1" customWidth="1"/>
    <col min="8706" max="8706" width="6.28515625" style="1" customWidth="1"/>
    <col min="8707" max="8707" width="8.42578125" style="1" customWidth="1"/>
    <col min="8708" max="8709" width="13.7109375" style="1" bestFit="1" customWidth="1"/>
    <col min="8710" max="8711" width="6.140625" style="1" customWidth="1"/>
    <col min="8712" max="8956" width="11.42578125" style="1"/>
    <col min="8957" max="8957" width="5.85546875" style="1" customWidth="1"/>
    <col min="8958" max="8959" width="13.7109375" style="1" bestFit="1" customWidth="1"/>
    <col min="8960" max="8961" width="7.140625" style="1" customWidth="1"/>
    <col min="8962" max="8962" width="6.28515625" style="1" customWidth="1"/>
    <col min="8963" max="8963" width="8.42578125" style="1" customWidth="1"/>
    <col min="8964" max="8965" width="13.7109375" style="1" bestFit="1" customWidth="1"/>
    <col min="8966" max="8967" width="6.140625" style="1" customWidth="1"/>
    <col min="8968" max="9212" width="11.42578125" style="1"/>
    <col min="9213" max="9213" width="5.85546875" style="1" customWidth="1"/>
    <col min="9214" max="9215" width="13.7109375" style="1" bestFit="1" customWidth="1"/>
    <col min="9216" max="9217" width="7.140625" style="1" customWidth="1"/>
    <col min="9218" max="9218" width="6.28515625" style="1" customWidth="1"/>
    <col min="9219" max="9219" width="8.42578125" style="1" customWidth="1"/>
    <col min="9220" max="9221" width="13.7109375" style="1" bestFit="1" customWidth="1"/>
    <col min="9222" max="9223" width="6.140625" style="1" customWidth="1"/>
    <col min="9224" max="9468" width="11.42578125" style="1"/>
    <col min="9469" max="9469" width="5.85546875" style="1" customWidth="1"/>
    <col min="9470" max="9471" width="13.7109375" style="1" bestFit="1" customWidth="1"/>
    <col min="9472" max="9473" width="7.140625" style="1" customWidth="1"/>
    <col min="9474" max="9474" width="6.28515625" style="1" customWidth="1"/>
    <col min="9475" max="9475" width="8.42578125" style="1" customWidth="1"/>
    <col min="9476" max="9477" width="13.7109375" style="1" bestFit="1" customWidth="1"/>
    <col min="9478" max="9479" width="6.140625" style="1" customWidth="1"/>
    <col min="9480" max="9724" width="11.42578125" style="1"/>
    <col min="9725" max="9725" width="5.85546875" style="1" customWidth="1"/>
    <col min="9726" max="9727" width="13.7109375" style="1" bestFit="1" customWidth="1"/>
    <col min="9728" max="9729" width="7.140625" style="1" customWidth="1"/>
    <col min="9730" max="9730" width="6.28515625" style="1" customWidth="1"/>
    <col min="9731" max="9731" width="8.42578125" style="1" customWidth="1"/>
    <col min="9732" max="9733" width="13.7109375" style="1" bestFit="1" customWidth="1"/>
    <col min="9734" max="9735" width="6.140625" style="1" customWidth="1"/>
    <col min="9736" max="9980" width="11.42578125" style="1"/>
    <col min="9981" max="9981" width="5.85546875" style="1" customWidth="1"/>
    <col min="9982" max="9983" width="13.7109375" style="1" bestFit="1" customWidth="1"/>
    <col min="9984" max="9985" width="7.140625" style="1" customWidth="1"/>
    <col min="9986" max="9986" width="6.28515625" style="1" customWidth="1"/>
    <col min="9987" max="9987" width="8.42578125" style="1" customWidth="1"/>
    <col min="9988" max="9989" width="13.7109375" style="1" bestFit="1" customWidth="1"/>
    <col min="9990" max="9991" width="6.140625" style="1" customWidth="1"/>
    <col min="9992" max="10236" width="11.42578125" style="1"/>
    <col min="10237" max="10237" width="5.85546875" style="1" customWidth="1"/>
    <col min="10238" max="10239" width="13.7109375" style="1" bestFit="1" customWidth="1"/>
    <col min="10240" max="10241" width="7.140625" style="1" customWidth="1"/>
    <col min="10242" max="10242" width="6.28515625" style="1" customWidth="1"/>
    <col min="10243" max="10243" width="8.42578125" style="1" customWidth="1"/>
    <col min="10244" max="10245" width="13.7109375" style="1" bestFit="1" customWidth="1"/>
    <col min="10246" max="10247" width="6.140625" style="1" customWidth="1"/>
    <col min="10248" max="10492" width="11.42578125" style="1"/>
    <col min="10493" max="10493" width="5.85546875" style="1" customWidth="1"/>
    <col min="10494" max="10495" width="13.7109375" style="1" bestFit="1" customWidth="1"/>
    <col min="10496" max="10497" width="7.140625" style="1" customWidth="1"/>
    <col min="10498" max="10498" width="6.28515625" style="1" customWidth="1"/>
    <col min="10499" max="10499" width="8.42578125" style="1" customWidth="1"/>
    <col min="10500" max="10501" width="13.7109375" style="1" bestFit="1" customWidth="1"/>
    <col min="10502" max="10503" width="6.140625" style="1" customWidth="1"/>
    <col min="10504" max="10748" width="11.42578125" style="1"/>
    <col min="10749" max="10749" width="5.85546875" style="1" customWidth="1"/>
    <col min="10750" max="10751" width="13.7109375" style="1" bestFit="1" customWidth="1"/>
    <col min="10752" max="10753" width="7.140625" style="1" customWidth="1"/>
    <col min="10754" max="10754" width="6.28515625" style="1" customWidth="1"/>
    <col min="10755" max="10755" width="8.42578125" style="1" customWidth="1"/>
    <col min="10756" max="10757" width="13.7109375" style="1" bestFit="1" customWidth="1"/>
    <col min="10758" max="10759" width="6.140625" style="1" customWidth="1"/>
    <col min="10760" max="11004" width="11.42578125" style="1"/>
    <col min="11005" max="11005" width="5.85546875" style="1" customWidth="1"/>
    <col min="11006" max="11007" width="13.7109375" style="1" bestFit="1" customWidth="1"/>
    <col min="11008" max="11009" width="7.140625" style="1" customWidth="1"/>
    <col min="11010" max="11010" width="6.28515625" style="1" customWidth="1"/>
    <col min="11011" max="11011" width="8.42578125" style="1" customWidth="1"/>
    <col min="11012" max="11013" width="13.7109375" style="1" bestFit="1" customWidth="1"/>
    <col min="11014" max="11015" width="6.140625" style="1" customWidth="1"/>
    <col min="11016" max="11260" width="11.42578125" style="1"/>
    <col min="11261" max="11261" width="5.85546875" style="1" customWidth="1"/>
    <col min="11262" max="11263" width="13.7109375" style="1" bestFit="1" customWidth="1"/>
    <col min="11264" max="11265" width="7.140625" style="1" customWidth="1"/>
    <col min="11266" max="11266" width="6.28515625" style="1" customWidth="1"/>
    <col min="11267" max="11267" width="8.42578125" style="1" customWidth="1"/>
    <col min="11268" max="11269" width="13.7109375" style="1" bestFit="1" customWidth="1"/>
    <col min="11270" max="11271" width="6.140625" style="1" customWidth="1"/>
    <col min="11272" max="11516" width="11.42578125" style="1"/>
    <col min="11517" max="11517" width="5.85546875" style="1" customWidth="1"/>
    <col min="11518" max="11519" width="13.7109375" style="1" bestFit="1" customWidth="1"/>
    <col min="11520" max="11521" width="7.140625" style="1" customWidth="1"/>
    <col min="11522" max="11522" width="6.28515625" style="1" customWidth="1"/>
    <col min="11523" max="11523" width="8.42578125" style="1" customWidth="1"/>
    <col min="11524" max="11525" width="13.7109375" style="1" bestFit="1" customWidth="1"/>
    <col min="11526" max="11527" width="6.140625" style="1" customWidth="1"/>
    <col min="11528" max="11772" width="11.42578125" style="1"/>
    <col min="11773" max="11773" width="5.85546875" style="1" customWidth="1"/>
    <col min="11774" max="11775" width="13.7109375" style="1" bestFit="1" customWidth="1"/>
    <col min="11776" max="11777" width="7.140625" style="1" customWidth="1"/>
    <col min="11778" max="11778" width="6.28515625" style="1" customWidth="1"/>
    <col min="11779" max="11779" width="8.42578125" style="1" customWidth="1"/>
    <col min="11780" max="11781" width="13.7109375" style="1" bestFit="1" customWidth="1"/>
    <col min="11782" max="11783" width="6.140625" style="1" customWidth="1"/>
    <col min="11784" max="12028" width="11.42578125" style="1"/>
    <col min="12029" max="12029" width="5.85546875" style="1" customWidth="1"/>
    <col min="12030" max="12031" width="13.7109375" style="1" bestFit="1" customWidth="1"/>
    <col min="12032" max="12033" width="7.140625" style="1" customWidth="1"/>
    <col min="12034" max="12034" width="6.28515625" style="1" customWidth="1"/>
    <col min="12035" max="12035" width="8.42578125" style="1" customWidth="1"/>
    <col min="12036" max="12037" width="13.7109375" style="1" bestFit="1" customWidth="1"/>
    <col min="12038" max="12039" width="6.140625" style="1" customWidth="1"/>
    <col min="12040" max="12284" width="11.42578125" style="1"/>
    <col min="12285" max="12285" width="5.85546875" style="1" customWidth="1"/>
    <col min="12286" max="12287" width="13.7109375" style="1" bestFit="1" customWidth="1"/>
    <col min="12288" max="12289" width="7.140625" style="1" customWidth="1"/>
    <col min="12290" max="12290" width="6.28515625" style="1" customWidth="1"/>
    <col min="12291" max="12291" width="8.42578125" style="1" customWidth="1"/>
    <col min="12292" max="12293" width="13.7109375" style="1" bestFit="1" customWidth="1"/>
    <col min="12294" max="12295" width="6.140625" style="1" customWidth="1"/>
    <col min="12296" max="12540" width="11.42578125" style="1"/>
    <col min="12541" max="12541" width="5.85546875" style="1" customWidth="1"/>
    <col min="12542" max="12543" width="13.7109375" style="1" bestFit="1" customWidth="1"/>
    <col min="12544" max="12545" width="7.140625" style="1" customWidth="1"/>
    <col min="12546" max="12546" width="6.28515625" style="1" customWidth="1"/>
    <col min="12547" max="12547" width="8.42578125" style="1" customWidth="1"/>
    <col min="12548" max="12549" width="13.7109375" style="1" bestFit="1" customWidth="1"/>
    <col min="12550" max="12551" width="6.140625" style="1" customWidth="1"/>
    <col min="12552" max="12796" width="11.42578125" style="1"/>
    <col min="12797" max="12797" width="5.85546875" style="1" customWidth="1"/>
    <col min="12798" max="12799" width="13.7109375" style="1" bestFit="1" customWidth="1"/>
    <col min="12800" max="12801" width="7.140625" style="1" customWidth="1"/>
    <col min="12802" max="12802" width="6.28515625" style="1" customWidth="1"/>
    <col min="12803" max="12803" width="8.42578125" style="1" customWidth="1"/>
    <col min="12804" max="12805" width="13.7109375" style="1" bestFit="1" customWidth="1"/>
    <col min="12806" max="12807" width="6.140625" style="1" customWidth="1"/>
    <col min="12808" max="13052" width="11.42578125" style="1"/>
    <col min="13053" max="13053" width="5.85546875" style="1" customWidth="1"/>
    <col min="13054" max="13055" width="13.7109375" style="1" bestFit="1" customWidth="1"/>
    <col min="13056" max="13057" width="7.140625" style="1" customWidth="1"/>
    <col min="13058" max="13058" width="6.28515625" style="1" customWidth="1"/>
    <col min="13059" max="13059" width="8.42578125" style="1" customWidth="1"/>
    <col min="13060" max="13061" width="13.7109375" style="1" bestFit="1" customWidth="1"/>
    <col min="13062" max="13063" width="6.140625" style="1" customWidth="1"/>
    <col min="13064" max="13308" width="11.42578125" style="1"/>
    <col min="13309" max="13309" width="5.85546875" style="1" customWidth="1"/>
    <col min="13310" max="13311" width="13.7109375" style="1" bestFit="1" customWidth="1"/>
    <col min="13312" max="13313" width="7.140625" style="1" customWidth="1"/>
    <col min="13314" max="13314" width="6.28515625" style="1" customWidth="1"/>
    <col min="13315" max="13315" width="8.42578125" style="1" customWidth="1"/>
    <col min="13316" max="13317" width="13.7109375" style="1" bestFit="1" customWidth="1"/>
    <col min="13318" max="13319" width="6.140625" style="1" customWidth="1"/>
    <col min="13320" max="13564" width="11.42578125" style="1"/>
    <col min="13565" max="13565" width="5.85546875" style="1" customWidth="1"/>
    <col min="13566" max="13567" width="13.7109375" style="1" bestFit="1" customWidth="1"/>
    <col min="13568" max="13569" width="7.140625" style="1" customWidth="1"/>
    <col min="13570" max="13570" width="6.28515625" style="1" customWidth="1"/>
    <col min="13571" max="13571" width="8.42578125" style="1" customWidth="1"/>
    <col min="13572" max="13573" width="13.7109375" style="1" bestFit="1" customWidth="1"/>
    <col min="13574" max="13575" width="6.140625" style="1" customWidth="1"/>
    <col min="13576" max="13820" width="11.42578125" style="1"/>
    <col min="13821" max="13821" width="5.85546875" style="1" customWidth="1"/>
    <col min="13822" max="13823" width="13.7109375" style="1" bestFit="1" customWidth="1"/>
    <col min="13824" max="13825" width="7.140625" style="1" customWidth="1"/>
    <col min="13826" max="13826" width="6.28515625" style="1" customWidth="1"/>
    <col min="13827" max="13827" width="8.42578125" style="1" customWidth="1"/>
    <col min="13828" max="13829" width="13.7109375" style="1" bestFit="1" customWidth="1"/>
    <col min="13830" max="13831" width="6.140625" style="1" customWidth="1"/>
    <col min="13832" max="14076" width="11.42578125" style="1"/>
    <col min="14077" max="14077" width="5.85546875" style="1" customWidth="1"/>
    <col min="14078" max="14079" width="13.7109375" style="1" bestFit="1" customWidth="1"/>
    <col min="14080" max="14081" width="7.140625" style="1" customWidth="1"/>
    <col min="14082" max="14082" width="6.28515625" style="1" customWidth="1"/>
    <col min="14083" max="14083" width="8.42578125" style="1" customWidth="1"/>
    <col min="14084" max="14085" width="13.7109375" style="1" bestFit="1" customWidth="1"/>
    <col min="14086" max="14087" width="6.140625" style="1" customWidth="1"/>
    <col min="14088" max="14332" width="11.42578125" style="1"/>
    <col min="14333" max="14333" width="5.85546875" style="1" customWidth="1"/>
    <col min="14334" max="14335" width="13.7109375" style="1" bestFit="1" customWidth="1"/>
    <col min="14336" max="14337" width="7.140625" style="1" customWidth="1"/>
    <col min="14338" max="14338" width="6.28515625" style="1" customWidth="1"/>
    <col min="14339" max="14339" width="8.42578125" style="1" customWidth="1"/>
    <col min="14340" max="14341" width="13.7109375" style="1" bestFit="1" customWidth="1"/>
    <col min="14342" max="14343" width="6.140625" style="1" customWidth="1"/>
    <col min="14344" max="14588" width="11.42578125" style="1"/>
    <col min="14589" max="14589" width="5.85546875" style="1" customWidth="1"/>
    <col min="14590" max="14591" width="13.7109375" style="1" bestFit="1" customWidth="1"/>
    <col min="14592" max="14593" width="7.140625" style="1" customWidth="1"/>
    <col min="14594" max="14594" width="6.28515625" style="1" customWidth="1"/>
    <col min="14595" max="14595" width="8.42578125" style="1" customWidth="1"/>
    <col min="14596" max="14597" width="13.7109375" style="1" bestFit="1" customWidth="1"/>
    <col min="14598" max="14599" width="6.140625" style="1" customWidth="1"/>
    <col min="14600" max="14844" width="11.42578125" style="1"/>
    <col min="14845" max="14845" width="5.85546875" style="1" customWidth="1"/>
    <col min="14846" max="14847" width="13.7109375" style="1" bestFit="1" customWidth="1"/>
    <col min="14848" max="14849" width="7.140625" style="1" customWidth="1"/>
    <col min="14850" max="14850" width="6.28515625" style="1" customWidth="1"/>
    <col min="14851" max="14851" width="8.42578125" style="1" customWidth="1"/>
    <col min="14852" max="14853" width="13.7109375" style="1" bestFit="1" customWidth="1"/>
    <col min="14854" max="14855" width="6.140625" style="1" customWidth="1"/>
    <col min="14856" max="15100" width="11.42578125" style="1"/>
    <col min="15101" max="15101" width="5.85546875" style="1" customWidth="1"/>
    <col min="15102" max="15103" width="13.7109375" style="1" bestFit="1" customWidth="1"/>
    <col min="15104" max="15105" width="7.140625" style="1" customWidth="1"/>
    <col min="15106" max="15106" width="6.28515625" style="1" customWidth="1"/>
    <col min="15107" max="15107" width="8.42578125" style="1" customWidth="1"/>
    <col min="15108" max="15109" width="13.7109375" style="1" bestFit="1" customWidth="1"/>
    <col min="15110" max="15111" width="6.140625" style="1" customWidth="1"/>
    <col min="15112" max="15356" width="11.42578125" style="1"/>
    <col min="15357" max="15357" width="5.85546875" style="1" customWidth="1"/>
    <col min="15358" max="15359" width="13.7109375" style="1" bestFit="1" customWidth="1"/>
    <col min="15360" max="15361" width="7.140625" style="1" customWidth="1"/>
    <col min="15362" max="15362" width="6.28515625" style="1" customWidth="1"/>
    <col min="15363" max="15363" width="8.42578125" style="1" customWidth="1"/>
    <col min="15364" max="15365" width="13.7109375" style="1" bestFit="1" customWidth="1"/>
    <col min="15366" max="15367" width="6.140625" style="1" customWidth="1"/>
    <col min="15368" max="15612" width="11.42578125" style="1"/>
    <col min="15613" max="15613" width="5.85546875" style="1" customWidth="1"/>
    <col min="15614" max="15615" width="13.7109375" style="1" bestFit="1" customWidth="1"/>
    <col min="15616" max="15617" width="7.140625" style="1" customWidth="1"/>
    <col min="15618" max="15618" width="6.28515625" style="1" customWidth="1"/>
    <col min="15619" max="15619" width="8.42578125" style="1" customWidth="1"/>
    <col min="15620" max="15621" width="13.7109375" style="1" bestFit="1" customWidth="1"/>
    <col min="15622" max="15623" width="6.140625" style="1" customWidth="1"/>
    <col min="15624" max="15868" width="11.42578125" style="1"/>
    <col min="15869" max="15869" width="5.85546875" style="1" customWidth="1"/>
    <col min="15870" max="15871" width="13.7109375" style="1" bestFit="1" customWidth="1"/>
    <col min="15872" max="15873" width="7.140625" style="1" customWidth="1"/>
    <col min="15874" max="15874" width="6.28515625" style="1" customWidth="1"/>
    <col min="15875" max="15875" width="8.42578125" style="1" customWidth="1"/>
    <col min="15876" max="15877" width="13.7109375" style="1" bestFit="1" customWidth="1"/>
    <col min="15878" max="15879" width="6.140625" style="1" customWidth="1"/>
    <col min="15880" max="16124" width="11.42578125" style="1"/>
    <col min="16125" max="16125" width="5.85546875" style="1" customWidth="1"/>
    <col min="16126" max="16127" width="13.7109375" style="1" bestFit="1" customWidth="1"/>
    <col min="16128" max="16129" width="7.140625" style="1" customWidth="1"/>
    <col min="16130" max="16130" width="6.28515625" style="1" customWidth="1"/>
    <col min="16131" max="16131" width="8.42578125" style="1" customWidth="1"/>
    <col min="16132" max="16133" width="13.7109375" style="1" bestFit="1" customWidth="1"/>
    <col min="16134" max="16135" width="6.140625" style="1" customWidth="1"/>
    <col min="16136" max="16384" width="11.42578125" style="1"/>
  </cols>
  <sheetData>
    <row r="1" spans="1:20" ht="31.5" customHeight="1" thickBot="1" x14ac:dyDescent="0.3">
      <c r="A1" s="737"/>
      <c r="B1" s="737"/>
      <c r="C1" s="738"/>
      <c r="D1" s="739" t="s">
        <v>46</v>
      </c>
      <c r="E1" s="741" t="s">
        <v>47</v>
      </c>
      <c r="F1" s="741" t="s">
        <v>48</v>
      </c>
      <c r="G1" s="743" t="s">
        <v>49</v>
      </c>
      <c r="H1" s="713" t="s">
        <v>50</v>
      </c>
      <c r="I1" s="714"/>
      <c r="J1" s="715"/>
      <c r="K1" s="716" t="s">
        <v>52</v>
      </c>
      <c r="L1" s="718" t="s">
        <v>53</v>
      </c>
      <c r="M1" s="99"/>
      <c r="N1" s="99"/>
      <c r="O1" s="99"/>
      <c r="P1" s="99"/>
      <c r="Q1" s="99"/>
      <c r="R1" s="99"/>
    </row>
    <row r="2" spans="1:20" ht="20.100000000000001" customHeight="1" thickBot="1" x14ac:dyDescent="0.3">
      <c r="A2" s="39"/>
      <c r="B2" s="40" t="s">
        <v>318</v>
      </c>
      <c r="C2" s="41" t="s">
        <v>55</v>
      </c>
      <c r="D2" s="740" t="s">
        <v>12</v>
      </c>
      <c r="E2" s="742" t="s">
        <v>14</v>
      </c>
      <c r="F2" s="742" t="s">
        <v>56</v>
      </c>
      <c r="G2" s="744" t="s">
        <v>15</v>
      </c>
      <c r="H2" s="42" t="s">
        <v>57</v>
      </c>
      <c r="I2" s="43" t="s">
        <v>58</v>
      </c>
      <c r="J2" s="44" t="s">
        <v>59</v>
      </c>
      <c r="K2" s="717"/>
      <c r="L2" s="717" t="s">
        <v>60</v>
      </c>
      <c r="M2" s="99"/>
      <c r="Q2" s="99"/>
      <c r="R2" s="99" t="s">
        <v>423</v>
      </c>
      <c r="S2" s="99"/>
    </row>
    <row r="3" spans="1:20" ht="20.100000000000001" customHeight="1" x14ac:dyDescent="0.25">
      <c r="A3" s="45">
        <v>1</v>
      </c>
      <c r="B3" s="134" t="s">
        <v>116</v>
      </c>
      <c r="C3" s="134">
        <f>(3*E3+2*F3+G3)</f>
        <v>32</v>
      </c>
      <c r="D3" s="45">
        <f t="shared" ref="D3:D10" si="0">E3+F3+G3</f>
        <v>11</v>
      </c>
      <c r="E3" s="135">
        <v>10</v>
      </c>
      <c r="F3" s="135">
        <v>1</v>
      </c>
      <c r="G3" s="136">
        <v>0</v>
      </c>
      <c r="H3" s="47">
        <v>142</v>
      </c>
      <c r="I3" s="48">
        <v>78</v>
      </c>
      <c r="J3" s="137">
        <f t="shared" ref="J3:J10" si="1">H3-I3</f>
        <v>64</v>
      </c>
      <c r="K3" s="45"/>
      <c r="L3" s="45"/>
      <c r="M3" s="99"/>
      <c r="Q3" s="99" t="s">
        <v>424</v>
      </c>
      <c r="R3" s="99" t="s">
        <v>438</v>
      </c>
      <c r="S3" s="99" t="s">
        <v>431</v>
      </c>
      <c r="T3" s="99" t="s">
        <v>439</v>
      </c>
    </row>
    <row r="4" spans="1:20" ht="20.100000000000001" customHeight="1" x14ac:dyDescent="0.25">
      <c r="A4" s="50">
        <v>2</v>
      </c>
      <c r="B4" s="138" t="s">
        <v>113</v>
      </c>
      <c r="C4" s="138">
        <f>(3*E4+2*F4+G4)-1</f>
        <v>28</v>
      </c>
      <c r="D4" s="46">
        <f t="shared" si="0"/>
        <v>11</v>
      </c>
      <c r="E4" s="51">
        <v>8</v>
      </c>
      <c r="F4" s="51">
        <v>2</v>
      </c>
      <c r="G4" s="52">
        <v>1</v>
      </c>
      <c r="H4" s="53">
        <v>138</v>
      </c>
      <c r="I4" s="54">
        <v>82</v>
      </c>
      <c r="J4" s="49">
        <f t="shared" si="1"/>
        <v>56</v>
      </c>
      <c r="K4" s="429" t="s">
        <v>501</v>
      </c>
      <c r="L4" s="50"/>
      <c r="M4" s="766" t="s">
        <v>502</v>
      </c>
      <c r="N4" s="712"/>
      <c r="O4" s="712"/>
      <c r="Q4" s="99" t="s">
        <v>425</v>
      </c>
      <c r="R4" s="99" t="s">
        <v>439</v>
      </c>
      <c r="S4" s="99" t="s">
        <v>432</v>
      </c>
      <c r="T4" s="99" t="s">
        <v>439</v>
      </c>
    </row>
    <row r="5" spans="1:20" ht="20.100000000000001" customHeight="1" x14ac:dyDescent="0.25">
      <c r="A5" s="50">
        <v>3</v>
      </c>
      <c r="B5" s="138" t="s">
        <v>117</v>
      </c>
      <c r="C5" s="138">
        <f>(3*E5+2*F5+G5)</f>
        <v>23</v>
      </c>
      <c r="D5" s="46">
        <f t="shared" si="0"/>
        <v>11</v>
      </c>
      <c r="E5" s="51">
        <v>5</v>
      </c>
      <c r="F5" s="51">
        <v>2</v>
      </c>
      <c r="G5" s="52">
        <v>4</v>
      </c>
      <c r="H5" s="53">
        <v>114</v>
      </c>
      <c r="I5" s="54">
        <v>106</v>
      </c>
      <c r="J5" s="49">
        <f t="shared" si="1"/>
        <v>8</v>
      </c>
      <c r="K5" s="50"/>
      <c r="L5" s="50"/>
      <c r="M5" s="767"/>
      <c r="N5" s="712"/>
      <c r="O5" s="712"/>
      <c r="Q5" s="99" t="s">
        <v>426</v>
      </c>
      <c r="R5" s="99" t="s">
        <v>439</v>
      </c>
      <c r="S5" s="99" t="s">
        <v>433</v>
      </c>
      <c r="T5" s="99" t="s">
        <v>439</v>
      </c>
    </row>
    <row r="6" spans="1:20" ht="20.100000000000001" customHeight="1" x14ac:dyDescent="0.25">
      <c r="A6" s="50">
        <v>4</v>
      </c>
      <c r="B6" s="138" t="s">
        <v>118</v>
      </c>
      <c r="C6" s="138">
        <f>(3*E6+2*F6+G6)</f>
        <v>22</v>
      </c>
      <c r="D6" s="46">
        <f t="shared" si="0"/>
        <v>11</v>
      </c>
      <c r="E6" s="51">
        <v>5</v>
      </c>
      <c r="F6" s="51">
        <v>1</v>
      </c>
      <c r="G6" s="52">
        <v>5</v>
      </c>
      <c r="H6" s="53">
        <v>126</v>
      </c>
      <c r="I6" s="54">
        <v>94</v>
      </c>
      <c r="J6" s="49">
        <f t="shared" si="1"/>
        <v>32</v>
      </c>
      <c r="K6" s="50"/>
      <c r="L6" s="50"/>
      <c r="M6" s="99"/>
      <c r="Q6" s="99" t="s">
        <v>427</v>
      </c>
      <c r="R6" s="99" t="s">
        <v>439</v>
      </c>
      <c r="S6" s="99" t="s">
        <v>434</v>
      </c>
      <c r="T6" s="99" t="s">
        <v>439</v>
      </c>
    </row>
    <row r="7" spans="1:20" ht="20.100000000000001" customHeight="1" x14ac:dyDescent="0.25">
      <c r="A7" s="50">
        <v>5</v>
      </c>
      <c r="B7" s="138" t="s">
        <v>114</v>
      </c>
      <c r="C7" s="138">
        <f>(3*E7+2*F7+G7)</f>
        <v>20</v>
      </c>
      <c r="D7" s="46">
        <f t="shared" si="0"/>
        <v>11</v>
      </c>
      <c r="E7" s="51">
        <v>4</v>
      </c>
      <c r="F7" s="51">
        <v>1</v>
      </c>
      <c r="G7" s="52">
        <v>6</v>
      </c>
      <c r="H7" s="53">
        <v>90</v>
      </c>
      <c r="I7" s="54">
        <v>130</v>
      </c>
      <c r="J7" s="49">
        <f t="shared" si="1"/>
        <v>-40</v>
      </c>
      <c r="K7" s="50"/>
      <c r="L7" s="50"/>
      <c r="M7" s="99"/>
      <c r="Q7" s="99" t="s">
        <v>428</v>
      </c>
      <c r="R7" s="99" t="s">
        <v>439</v>
      </c>
      <c r="S7" s="99" t="s">
        <v>435</v>
      </c>
      <c r="T7" s="99" t="s">
        <v>439</v>
      </c>
    </row>
    <row r="8" spans="1:20" ht="20.100000000000001" customHeight="1" x14ac:dyDescent="0.25">
      <c r="A8" s="50">
        <v>6</v>
      </c>
      <c r="B8" s="138" t="s">
        <v>115</v>
      </c>
      <c r="C8" s="138">
        <f>(3*E8+2*F8+G8)</f>
        <v>18</v>
      </c>
      <c r="D8" s="46">
        <f t="shared" si="0"/>
        <v>11</v>
      </c>
      <c r="E8" s="51">
        <v>3</v>
      </c>
      <c r="F8" s="51">
        <v>1</v>
      </c>
      <c r="G8" s="52">
        <v>7</v>
      </c>
      <c r="H8" s="53">
        <v>95</v>
      </c>
      <c r="I8" s="54">
        <v>125</v>
      </c>
      <c r="J8" s="49">
        <f t="shared" si="1"/>
        <v>-30</v>
      </c>
      <c r="K8" s="50"/>
      <c r="L8" s="50"/>
      <c r="M8" s="766" t="s">
        <v>537</v>
      </c>
      <c r="N8" s="712"/>
      <c r="O8" s="712"/>
      <c r="Q8" s="99" t="s">
        <v>429</v>
      </c>
      <c r="R8" s="99" t="s">
        <v>439</v>
      </c>
      <c r="S8" s="99" t="s">
        <v>436</v>
      </c>
    </row>
    <row r="9" spans="1:20" ht="20.100000000000001" customHeight="1" x14ac:dyDescent="0.25">
      <c r="A9" s="50">
        <v>7</v>
      </c>
      <c r="B9" s="138" t="s">
        <v>119</v>
      </c>
      <c r="C9" s="138">
        <f>(3*E9+2*F9+G9)</f>
        <v>17</v>
      </c>
      <c r="D9" s="46">
        <f t="shared" si="0"/>
        <v>11</v>
      </c>
      <c r="E9" s="51">
        <v>2</v>
      </c>
      <c r="F9" s="51">
        <v>2</v>
      </c>
      <c r="G9" s="52">
        <v>7</v>
      </c>
      <c r="H9" s="53">
        <v>94</v>
      </c>
      <c r="I9" s="54">
        <v>126</v>
      </c>
      <c r="J9" s="49">
        <f t="shared" si="1"/>
        <v>-32</v>
      </c>
      <c r="K9" s="50"/>
      <c r="L9" s="50"/>
      <c r="M9" s="767"/>
      <c r="N9" s="712"/>
      <c r="O9" s="712"/>
      <c r="Q9" s="99" t="s">
        <v>430</v>
      </c>
      <c r="R9" s="99" t="s">
        <v>439</v>
      </c>
      <c r="S9" s="99" t="s">
        <v>437</v>
      </c>
    </row>
    <row r="10" spans="1:20" ht="20.100000000000001" customHeight="1" thickBot="1" x14ac:dyDescent="0.3">
      <c r="A10" s="55">
        <v>8</v>
      </c>
      <c r="B10" s="139" t="s">
        <v>120</v>
      </c>
      <c r="C10" s="139">
        <f>(3*E10+2*F10+G10)-1</f>
        <v>14</v>
      </c>
      <c r="D10" s="140">
        <f t="shared" si="0"/>
        <v>11</v>
      </c>
      <c r="E10" s="56">
        <v>1</v>
      </c>
      <c r="F10" s="56">
        <v>2</v>
      </c>
      <c r="G10" s="57">
        <v>8</v>
      </c>
      <c r="H10" s="58">
        <v>81</v>
      </c>
      <c r="I10" s="59">
        <v>139</v>
      </c>
      <c r="J10" s="141">
        <f t="shared" si="1"/>
        <v>-58</v>
      </c>
      <c r="K10" s="664" t="s">
        <v>536</v>
      </c>
      <c r="L10" s="55"/>
      <c r="M10" s="99"/>
      <c r="N10" s="99"/>
      <c r="O10" s="99"/>
      <c r="P10" s="99"/>
      <c r="Q10" s="99"/>
      <c r="R10" s="99"/>
    </row>
    <row r="11" spans="1:20" ht="20.100000000000001" customHeight="1" x14ac:dyDescent="0.25">
      <c r="A11" s="178"/>
      <c r="B11" s="178"/>
      <c r="C11" s="178"/>
      <c r="D11" s="178"/>
      <c r="E11" s="178"/>
      <c r="F11" s="178"/>
      <c r="G11" s="178"/>
      <c r="H11" s="179"/>
      <c r="I11" s="179"/>
      <c r="J11" s="179">
        <f>SUM(J3:J10)</f>
        <v>0</v>
      </c>
      <c r="K11" s="178"/>
      <c r="L11" s="178"/>
      <c r="M11" s="99"/>
      <c r="N11" s="99"/>
      <c r="O11" s="99"/>
      <c r="P11" s="99"/>
      <c r="Q11" s="99"/>
      <c r="R11" s="99"/>
    </row>
    <row r="12" spans="1:20" ht="20.100000000000001" customHeight="1" x14ac:dyDescent="0.25">
      <c r="A12" s="178"/>
      <c r="B12" s="178"/>
      <c r="C12" s="178"/>
      <c r="D12" s="178"/>
      <c r="E12" s="178"/>
      <c r="F12" s="178"/>
      <c r="G12" s="178"/>
      <c r="H12" s="179"/>
      <c r="I12" s="179"/>
      <c r="J12" s="179"/>
      <c r="K12" s="178"/>
      <c r="L12" s="178"/>
      <c r="M12" s="99"/>
      <c r="N12" s="99"/>
      <c r="O12" s="99"/>
      <c r="P12" s="99"/>
      <c r="Q12" s="99"/>
      <c r="R12" s="99"/>
    </row>
    <row r="13" spans="1:20" ht="20.100000000000001" customHeight="1" x14ac:dyDescent="0.25">
      <c r="A13" s="768" t="s">
        <v>84</v>
      </c>
      <c r="B13" s="769"/>
      <c r="C13" s="769"/>
      <c r="D13" s="769"/>
      <c r="E13" s="769"/>
      <c r="F13" s="769"/>
      <c r="G13" s="769"/>
      <c r="H13" s="769"/>
      <c r="I13" s="769"/>
      <c r="J13" s="769"/>
      <c r="K13" s="99"/>
      <c r="L13" s="99"/>
      <c r="M13" s="99"/>
      <c r="N13" s="99"/>
      <c r="O13" s="99"/>
      <c r="P13" s="99"/>
      <c r="Q13" s="99"/>
      <c r="R13" s="99"/>
    </row>
    <row r="14" spans="1:20" ht="20.100000000000001" customHeight="1" x14ac:dyDescent="0.25">
      <c r="A14" s="768" t="s">
        <v>127</v>
      </c>
      <c r="B14" s="769"/>
      <c r="C14" s="769"/>
      <c r="D14" s="769"/>
      <c r="E14" s="769"/>
      <c r="F14" s="769"/>
      <c r="G14" s="769"/>
      <c r="H14" s="769"/>
      <c r="I14" s="769"/>
      <c r="J14" s="769"/>
      <c r="K14" s="99"/>
      <c r="L14" s="99"/>
      <c r="M14" s="99"/>
      <c r="N14" s="99"/>
      <c r="O14" s="99"/>
      <c r="P14" s="99"/>
      <c r="Q14" s="99"/>
      <c r="R14" s="99"/>
    </row>
    <row r="15" spans="1:20" ht="20.100000000000001" customHeight="1" x14ac:dyDescent="0.25">
      <c r="A15" s="768" t="s">
        <v>128</v>
      </c>
      <c r="B15" s="769"/>
      <c r="C15" s="769"/>
      <c r="D15" s="769"/>
      <c r="E15" s="769"/>
      <c r="F15" s="769"/>
      <c r="G15" s="769"/>
      <c r="H15" s="769"/>
      <c r="I15" s="769"/>
      <c r="J15" s="769"/>
      <c r="K15" s="434"/>
      <c r="L15" s="99"/>
      <c r="M15" s="99"/>
      <c r="N15" s="99"/>
      <c r="O15" s="99"/>
      <c r="P15" s="99"/>
      <c r="Q15" s="99"/>
      <c r="R15" s="99"/>
    </row>
    <row r="16" spans="1:20" ht="20.100000000000001" customHeight="1" thickBot="1" x14ac:dyDescent="0.3">
      <c r="A16" s="98"/>
      <c r="B16" s="101"/>
      <c r="C16" s="101"/>
      <c r="D16" s="101"/>
      <c r="E16" s="101"/>
      <c r="F16" s="98"/>
      <c r="G16" s="101"/>
      <c r="H16" s="101"/>
      <c r="I16" s="101"/>
      <c r="J16" s="101"/>
      <c r="K16" s="434"/>
      <c r="L16" s="99"/>
      <c r="M16" s="99"/>
      <c r="N16" s="99"/>
      <c r="O16" s="99"/>
      <c r="P16" s="99"/>
      <c r="Q16" s="99"/>
      <c r="R16" s="99"/>
    </row>
    <row r="17" spans="1:18" ht="20.100000000000001" customHeight="1" thickTop="1" x14ac:dyDescent="0.25">
      <c r="A17" s="102"/>
      <c r="B17" s="103" t="s">
        <v>105</v>
      </c>
      <c r="C17" s="103"/>
      <c r="D17" s="103"/>
      <c r="E17" s="104"/>
      <c r="F17" s="102"/>
      <c r="G17" s="103" t="s">
        <v>76</v>
      </c>
      <c r="H17" s="103"/>
      <c r="I17" s="103"/>
      <c r="J17" s="104"/>
      <c r="K17" s="434"/>
      <c r="L17" s="434"/>
      <c r="M17" s="434"/>
      <c r="N17" s="99"/>
      <c r="O17" s="99"/>
      <c r="P17" s="99"/>
      <c r="Q17" s="99"/>
      <c r="R17" s="99"/>
    </row>
    <row r="18" spans="1:18" ht="20.100000000000001" customHeight="1" x14ac:dyDescent="0.25">
      <c r="A18" s="105"/>
      <c r="B18" s="106" t="s">
        <v>102</v>
      </c>
      <c r="C18" s="107" t="s">
        <v>95</v>
      </c>
      <c r="D18" s="108">
        <v>13</v>
      </c>
      <c r="E18" s="109">
        <v>7</v>
      </c>
      <c r="F18" s="105"/>
      <c r="G18" s="106" t="str">
        <f>C18</f>
        <v>Dolina 3</v>
      </c>
      <c r="H18" s="107" t="str">
        <f>B18</f>
        <v>Cdt 2</v>
      </c>
      <c r="I18" s="108">
        <v>12</v>
      </c>
      <c r="J18" s="109">
        <v>8</v>
      </c>
      <c r="K18" s="434"/>
      <c r="L18" s="434"/>
      <c r="M18" s="434"/>
      <c r="N18" s="434"/>
      <c r="O18" s="434"/>
      <c r="P18" s="99"/>
      <c r="Q18" s="99"/>
      <c r="R18" s="99"/>
    </row>
    <row r="19" spans="1:18" ht="20.100000000000001" customHeight="1" x14ac:dyDescent="0.25">
      <c r="A19" s="105">
        <v>1</v>
      </c>
      <c r="B19" s="107" t="s">
        <v>97</v>
      </c>
      <c r="C19" s="107" t="s">
        <v>96</v>
      </c>
      <c r="D19" s="108">
        <v>5</v>
      </c>
      <c r="E19" s="110">
        <v>15</v>
      </c>
      <c r="F19" s="105">
        <v>8</v>
      </c>
      <c r="G19" s="107" t="str">
        <f>C19</f>
        <v>Dolina 1</v>
      </c>
      <c r="H19" s="107" t="str">
        <f>B19</f>
        <v>Dolina 2</v>
      </c>
      <c r="I19" s="108">
        <v>16</v>
      </c>
      <c r="J19" s="110">
        <v>4</v>
      </c>
      <c r="K19" s="434"/>
      <c r="L19" s="434"/>
      <c r="M19" s="434"/>
      <c r="N19" s="434"/>
      <c r="O19" s="434"/>
      <c r="P19" s="99"/>
      <c r="Q19" s="99"/>
      <c r="R19" s="99"/>
    </row>
    <row r="20" spans="1:18" ht="20.100000000000001" customHeight="1" x14ac:dyDescent="0.25">
      <c r="A20" s="105"/>
      <c r="B20" s="111" t="s">
        <v>98</v>
      </c>
      <c r="C20" s="107" t="s">
        <v>100</v>
      </c>
      <c r="D20" s="108">
        <v>10</v>
      </c>
      <c r="E20" s="109">
        <v>10</v>
      </c>
      <c r="F20" s="105"/>
      <c r="G20" s="111" t="str">
        <f>C20</f>
        <v>Acdc 2</v>
      </c>
      <c r="H20" s="107" t="str">
        <f>B20</f>
        <v>TitiBoys 2</v>
      </c>
      <c r="I20" s="108">
        <v>0</v>
      </c>
      <c r="J20" s="109">
        <v>20</v>
      </c>
      <c r="K20" s="434"/>
      <c r="L20" s="434"/>
      <c r="M20" s="434"/>
      <c r="N20" s="434"/>
      <c r="O20" s="434"/>
      <c r="P20" s="99"/>
      <c r="Q20" s="99"/>
      <c r="R20" s="99"/>
    </row>
    <row r="21" spans="1:18" ht="20.100000000000001" customHeight="1" thickBot="1" x14ac:dyDescent="0.3">
      <c r="A21" s="112"/>
      <c r="B21" s="113" t="s">
        <v>99</v>
      </c>
      <c r="C21" s="114" t="s">
        <v>101</v>
      </c>
      <c r="D21" s="115">
        <v>11</v>
      </c>
      <c r="E21" s="116">
        <v>9</v>
      </c>
      <c r="F21" s="112"/>
      <c r="G21" s="113" t="str">
        <f>C21</f>
        <v>Hodc 3</v>
      </c>
      <c r="H21" s="114" t="str">
        <f>B21</f>
        <v>Hodc 2</v>
      </c>
      <c r="I21" s="115">
        <v>7</v>
      </c>
      <c r="J21" s="116">
        <v>13</v>
      </c>
      <c r="K21" s="434"/>
      <c r="L21" s="434"/>
      <c r="M21" s="434"/>
      <c r="N21" s="434"/>
      <c r="O21" s="434"/>
      <c r="P21" s="99"/>
      <c r="Q21" s="99"/>
      <c r="R21" s="99"/>
    </row>
    <row r="22" spans="1:18" ht="20.100000000000001" customHeight="1" thickTop="1" x14ac:dyDescent="0.25">
      <c r="A22" s="102"/>
      <c r="B22" s="103" t="s">
        <v>106</v>
      </c>
      <c r="C22" s="103"/>
      <c r="D22" s="103"/>
      <c r="E22" s="104"/>
      <c r="F22" s="102"/>
      <c r="G22" s="103" t="s">
        <v>75</v>
      </c>
      <c r="H22" s="103"/>
      <c r="I22" s="103"/>
      <c r="J22" s="104"/>
      <c r="K22" s="434"/>
      <c r="L22" s="434"/>
      <c r="M22" s="434"/>
      <c r="N22" s="99"/>
      <c r="O22" s="99"/>
      <c r="P22" s="99"/>
      <c r="Q22" s="99"/>
      <c r="R22" s="99"/>
    </row>
    <row r="23" spans="1:18" ht="20.100000000000001" customHeight="1" x14ac:dyDescent="0.25">
      <c r="A23" s="105"/>
      <c r="B23" s="106" t="str">
        <f>B18</f>
        <v>Cdt 2</v>
      </c>
      <c r="C23" s="107" t="str">
        <f>C20</f>
        <v>Acdc 2</v>
      </c>
      <c r="D23" s="108">
        <v>8</v>
      </c>
      <c r="E23" s="109">
        <v>12</v>
      </c>
      <c r="F23" s="105"/>
      <c r="G23" s="106" t="str">
        <f>C20</f>
        <v>Acdc 2</v>
      </c>
      <c r="H23" s="107" t="str">
        <f>B18</f>
        <v>Cdt 2</v>
      </c>
      <c r="I23" s="108">
        <v>10</v>
      </c>
      <c r="J23" s="109">
        <v>10</v>
      </c>
      <c r="K23" s="434"/>
      <c r="L23" s="434"/>
      <c r="M23" s="434"/>
      <c r="N23" s="99"/>
      <c r="O23" s="99"/>
      <c r="P23" s="99"/>
      <c r="Q23" s="99"/>
      <c r="R23" s="99"/>
    </row>
    <row r="24" spans="1:18" ht="20.100000000000001" customHeight="1" x14ac:dyDescent="0.25">
      <c r="A24" s="105">
        <v>2</v>
      </c>
      <c r="B24" s="107" t="str">
        <f>C18</f>
        <v>Dolina 3</v>
      </c>
      <c r="C24" s="107" t="str">
        <f>B20</f>
        <v>TitiBoys 2</v>
      </c>
      <c r="D24" s="108">
        <v>11</v>
      </c>
      <c r="E24" s="110">
        <v>9</v>
      </c>
      <c r="F24" s="105">
        <v>9</v>
      </c>
      <c r="G24" s="107" t="str">
        <f>B20</f>
        <v>TitiBoys 2</v>
      </c>
      <c r="H24" s="107" t="str">
        <f>C18</f>
        <v>Dolina 3</v>
      </c>
      <c r="I24" s="108">
        <v>13</v>
      </c>
      <c r="J24" s="110">
        <v>7</v>
      </c>
      <c r="K24" s="434"/>
      <c r="L24" s="434"/>
      <c r="M24" s="434"/>
      <c r="N24" s="99"/>
      <c r="O24" s="99"/>
      <c r="P24" s="99"/>
      <c r="Q24" s="99"/>
      <c r="R24" s="99"/>
    </row>
    <row r="25" spans="1:18" ht="20.100000000000001" customHeight="1" x14ac:dyDescent="0.25">
      <c r="A25" s="105"/>
      <c r="B25" s="111" t="str">
        <f>B21</f>
        <v>Hodc 2</v>
      </c>
      <c r="C25" s="107" t="str">
        <f>B19</f>
        <v>Dolina 2</v>
      </c>
      <c r="D25" s="108">
        <v>17</v>
      </c>
      <c r="E25" s="109">
        <v>3</v>
      </c>
      <c r="F25" s="105"/>
      <c r="G25" s="111" t="str">
        <f>B19</f>
        <v>Dolina 2</v>
      </c>
      <c r="H25" s="107" t="str">
        <f>B21</f>
        <v>Hodc 2</v>
      </c>
      <c r="I25" s="108">
        <v>6</v>
      </c>
      <c r="J25" s="109">
        <v>14</v>
      </c>
      <c r="K25" s="434"/>
      <c r="L25" s="434"/>
      <c r="M25" s="434"/>
      <c r="N25" s="99"/>
      <c r="O25" s="99"/>
      <c r="P25" s="99"/>
      <c r="Q25" s="99"/>
      <c r="R25" s="99"/>
    </row>
    <row r="26" spans="1:18" ht="20.100000000000001" customHeight="1" thickBot="1" x14ac:dyDescent="0.3">
      <c r="A26" s="112"/>
      <c r="B26" s="113" t="str">
        <f>C21</f>
        <v>Hodc 3</v>
      </c>
      <c r="C26" s="114" t="str">
        <f>C19</f>
        <v>Dolina 1</v>
      </c>
      <c r="D26" s="115">
        <v>9</v>
      </c>
      <c r="E26" s="116">
        <v>11</v>
      </c>
      <c r="F26" s="112"/>
      <c r="G26" s="113" t="str">
        <f>C19</f>
        <v>Dolina 1</v>
      </c>
      <c r="H26" s="114" t="str">
        <f>C21</f>
        <v>Hodc 3</v>
      </c>
      <c r="I26" s="115">
        <v>10</v>
      </c>
      <c r="J26" s="116">
        <v>10</v>
      </c>
      <c r="K26" s="434"/>
      <c r="L26" s="434"/>
      <c r="M26" s="434"/>
      <c r="N26" s="99"/>
      <c r="O26" s="99"/>
      <c r="P26" s="99"/>
      <c r="Q26" s="99"/>
      <c r="R26" s="99"/>
    </row>
    <row r="27" spans="1:18" ht="20.100000000000001" customHeight="1" thickTop="1" x14ac:dyDescent="0.25">
      <c r="A27" s="102"/>
      <c r="B27" s="103" t="s">
        <v>107</v>
      </c>
      <c r="C27" s="103"/>
      <c r="D27" s="103"/>
      <c r="E27" s="104"/>
      <c r="F27" s="102"/>
      <c r="G27" s="103" t="s">
        <v>74</v>
      </c>
      <c r="H27" s="103"/>
      <c r="I27" s="103"/>
      <c r="J27" s="104"/>
      <c r="K27" s="434"/>
      <c r="L27" s="434"/>
      <c r="M27" s="434"/>
      <c r="N27" s="99"/>
      <c r="O27" s="99"/>
      <c r="P27" s="99"/>
      <c r="Q27" s="99"/>
      <c r="R27" s="99"/>
    </row>
    <row r="28" spans="1:18" ht="20.100000000000001" customHeight="1" x14ac:dyDescent="0.25">
      <c r="A28" s="105"/>
      <c r="B28" s="106" t="str">
        <f>C18</f>
        <v>Dolina 3</v>
      </c>
      <c r="C28" s="107" t="str">
        <f>C19</f>
        <v>Dolina 1</v>
      </c>
      <c r="D28" s="108">
        <v>7</v>
      </c>
      <c r="E28" s="109">
        <v>13</v>
      </c>
      <c r="F28" s="105"/>
      <c r="G28" s="106" t="str">
        <f>C19</f>
        <v>Dolina 1</v>
      </c>
      <c r="H28" s="107" t="str">
        <f>C18</f>
        <v>Dolina 3</v>
      </c>
      <c r="I28" s="108">
        <v>16</v>
      </c>
      <c r="J28" s="109">
        <v>4</v>
      </c>
      <c r="K28" s="434"/>
      <c r="L28" s="434"/>
      <c r="M28" s="434"/>
      <c r="N28" s="398"/>
      <c r="O28" s="389"/>
      <c r="P28" s="99"/>
      <c r="Q28" s="99"/>
      <c r="R28" s="99"/>
    </row>
    <row r="29" spans="1:18" ht="20.100000000000001" customHeight="1" x14ac:dyDescent="0.25">
      <c r="A29" s="105">
        <v>3</v>
      </c>
      <c r="B29" s="107" t="str">
        <f>B19</f>
        <v>Dolina 2</v>
      </c>
      <c r="C29" s="107" t="str">
        <f>B18</f>
        <v>Cdt 2</v>
      </c>
      <c r="D29" s="108">
        <v>11</v>
      </c>
      <c r="E29" s="110">
        <v>9</v>
      </c>
      <c r="F29" s="105">
        <v>10</v>
      </c>
      <c r="G29" s="107" t="str">
        <f>B18</f>
        <v>Cdt 2</v>
      </c>
      <c r="H29" s="107" t="str">
        <f>B19</f>
        <v>Dolina 2</v>
      </c>
      <c r="I29" s="108">
        <v>13</v>
      </c>
      <c r="J29" s="110">
        <v>7</v>
      </c>
      <c r="K29" s="434"/>
      <c r="L29" s="434"/>
      <c r="M29" s="434"/>
      <c r="N29" s="99"/>
      <c r="O29" s="99"/>
      <c r="P29" s="99"/>
      <c r="Q29" s="99"/>
      <c r="R29" s="99"/>
    </row>
    <row r="30" spans="1:18" ht="20.100000000000001" customHeight="1" x14ac:dyDescent="0.25">
      <c r="A30" s="105"/>
      <c r="B30" s="111" t="str">
        <f>C20</f>
        <v>Acdc 2</v>
      </c>
      <c r="C30" s="107" t="str">
        <f>B21</f>
        <v>Hodc 2</v>
      </c>
      <c r="D30" s="108">
        <v>6</v>
      </c>
      <c r="E30" s="109">
        <v>14</v>
      </c>
      <c r="F30" s="105"/>
      <c r="G30" s="111" t="str">
        <f>B21</f>
        <v>Hodc 2</v>
      </c>
      <c r="H30" s="107" t="str">
        <f>C20</f>
        <v>Acdc 2</v>
      </c>
      <c r="I30" s="108">
        <v>11</v>
      </c>
      <c r="J30" s="109">
        <v>9</v>
      </c>
      <c r="K30" s="434"/>
      <c r="L30" s="434"/>
      <c r="M30" s="434"/>
      <c r="N30" s="99"/>
      <c r="O30" s="99"/>
      <c r="P30" s="99"/>
      <c r="Q30" s="99"/>
      <c r="R30" s="99"/>
    </row>
    <row r="31" spans="1:18" ht="20.100000000000001" customHeight="1" thickBot="1" x14ac:dyDescent="0.3">
      <c r="A31" s="112"/>
      <c r="B31" s="113" t="str">
        <f>B20</f>
        <v>TitiBoys 2</v>
      </c>
      <c r="C31" s="114" t="str">
        <f>C21</f>
        <v>Hodc 3</v>
      </c>
      <c r="D31" s="115">
        <v>14</v>
      </c>
      <c r="E31" s="116">
        <v>6</v>
      </c>
      <c r="F31" s="112"/>
      <c r="G31" s="113" t="str">
        <f>C21</f>
        <v>Hodc 3</v>
      </c>
      <c r="H31" s="114" t="str">
        <f>B20</f>
        <v>TitiBoys 2</v>
      </c>
      <c r="I31" s="115">
        <v>12</v>
      </c>
      <c r="J31" s="116">
        <v>8</v>
      </c>
      <c r="K31" s="434"/>
      <c r="L31" s="434"/>
      <c r="M31" s="434"/>
      <c r="N31" s="99"/>
      <c r="O31" s="99"/>
      <c r="P31" s="99"/>
      <c r="Q31" s="99"/>
      <c r="R31" s="99"/>
    </row>
    <row r="32" spans="1:18" ht="20.100000000000001" customHeight="1" thickTop="1" x14ac:dyDescent="0.25">
      <c r="A32" s="102"/>
      <c r="B32" s="103" t="s">
        <v>79</v>
      </c>
      <c r="C32" s="103"/>
      <c r="D32" s="103"/>
      <c r="E32" s="104"/>
      <c r="F32" s="102"/>
      <c r="G32" s="103" t="s">
        <v>109</v>
      </c>
      <c r="H32" s="103"/>
      <c r="I32" s="103"/>
      <c r="J32" s="104"/>
      <c r="K32" s="434"/>
      <c r="L32" s="434"/>
      <c r="M32" s="434"/>
      <c r="N32" s="99"/>
      <c r="O32" s="99"/>
      <c r="P32" s="99"/>
      <c r="Q32" s="99"/>
      <c r="R32" s="99"/>
    </row>
    <row r="33" spans="1:18" ht="20.100000000000001" customHeight="1" x14ac:dyDescent="0.25">
      <c r="A33" s="105"/>
      <c r="B33" s="106" t="str">
        <f>B19</f>
        <v>Dolina 2</v>
      </c>
      <c r="C33" s="107" t="str">
        <f>C18</f>
        <v>Dolina 3</v>
      </c>
      <c r="D33" s="108">
        <v>12</v>
      </c>
      <c r="E33" s="109">
        <v>8</v>
      </c>
      <c r="F33" s="105"/>
      <c r="G33" s="106" t="str">
        <f>C18</f>
        <v>Dolina 3</v>
      </c>
      <c r="H33" s="107" t="str">
        <f>B19</f>
        <v>Dolina 2</v>
      </c>
      <c r="I33" s="108">
        <v>9</v>
      </c>
      <c r="J33" s="109">
        <v>11</v>
      </c>
      <c r="K33" s="434"/>
      <c r="L33" s="434"/>
      <c r="M33" s="434"/>
      <c r="N33" s="99"/>
      <c r="O33" s="99"/>
      <c r="P33" s="99"/>
      <c r="Q33" s="99"/>
      <c r="R33" s="99"/>
    </row>
    <row r="34" spans="1:18" ht="20.100000000000001" customHeight="1" x14ac:dyDescent="0.25">
      <c r="A34" s="105">
        <v>4</v>
      </c>
      <c r="B34" s="107" t="str">
        <f>C19</f>
        <v>Dolina 1</v>
      </c>
      <c r="C34" s="107" t="str">
        <f>B18</f>
        <v>Cdt 2</v>
      </c>
      <c r="D34" s="108">
        <v>13</v>
      </c>
      <c r="E34" s="110">
        <v>7</v>
      </c>
      <c r="F34" s="105">
        <v>11</v>
      </c>
      <c r="G34" s="107" t="str">
        <f>B18</f>
        <v>Cdt 2</v>
      </c>
      <c r="H34" s="107" t="str">
        <f>C19</f>
        <v>Dolina 1</v>
      </c>
      <c r="I34" s="108">
        <v>10</v>
      </c>
      <c r="J34" s="110">
        <v>10</v>
      </c>
      <c r="K34" s="434"/>
      <c r="L34" s="434"/>
      <c r="M34" s="435"/>
      <c r="N34" s="334"/>
      <c r="O34" s="99"/>
      <c r="P34" s="99"/>
      <c r="Q34" s="99"/>
      <c r="R34" s="99"/>
    </row>
    <row r="35" spans="1:18" ht="20.100000000000001" customHeight="1" x14ac:dyDescent="0.25">
      <c r="A35" s="105"/>
      <c r="B35" s="111" t="str">
        <f>B21</f>
        <v>Hodc 2</v>
      </c>
      <c r="C35" s="107" t="str">
        <f>B20</f>
        <v>TitiBoys 2</v>
      </c>
      <c r="D35" s="108">
        <v>13</v>
      </c>
      <c r="E35" s="109">
        <v>7</v>
      </c>
      <c r="F35" s="105"/>
      <c r="G35" s="111" t="str">
        <f>B20</f>
        <v>TitiBoys 2</v>
      </c>
      <c r="H35" s="107" t="str">
        <f>B21</f>
        <v>Hodc 2</v>
      </c>
      <c r="I35" s="108">
        <v>8</v>
      </c>
      <c r="J35" s="109">
        <v>12</v>
      </c>
      <c r="K35" s="434"/>
      <c r="L35" s="434"/>
      <c r="M35" s="434"/>
      <c r="N35" s="99"/>
      <c r="O35" s="99"/>
      <c r="P35" s="99"/>
      <c r="Q35" s="99"/>
      <c r="R35" s="99"/>
    </row>
    <row r="36" spans="1:18" ht="20.100000000000001" customHeight="1" thickBot="1" x14ac:dyDescent="0.3">
      <c r="A36" s="112"/>
      <c r="B36" s="113" t="str">
        <f>C21</f>
        <v>Hodc 3</v>
      </c>
      <c r="C36" s="114" t="str">
        <f>C20</f>
        <v>Acdc 2</v>
      </c>
      <c r="D36" s="115">
        <v>11</v>
      </c>
      <c r="E36" s="116">
        <v>9</v>
      </c>
      <c r="F36" s="112"/>
      <c r="G36" s="113" t="str">
        <f>C20</f>
        <v>Acdc 2</v>
      </c>
      <c r="H36" s="114" t="str">
        <f>C21</f>
        <v>Hodc 3</v>
      </c>
      <c r="I36" s="115">
        <v>8</v>
      </c>
      <c r="J36" s="116">
        <v>12</v>
      </c>
      <c r="K36" s="434"/>
      <c r="L36" s="434"/>
      <c r="M36" s="435"/>
      <c r="N36" s="334"/>
      <c r="O36" s="99"/>
      <c r="P36" s="99"/>
      <c r="Q36" s="99"/>
      <c r="R36" s="99"/>
    </row>
    <row r="37" spans="1:18" ht="20.100000000000001" customHeight="1" thickTop="1" x14ac:dyDescent="0.25">
      <c r="A37" s="102"/>
      <c r="B37" s="103" t="s">
        <v>78</v>
      </c>
      <c r="C37" s="103"/>
      <c r="D37" s="103"/>
      <c r="E37" s="104"/>
      <c r="F37" s="102"/>
      <c r="G37" s="103" t="s">
        <v>110</v>
      </c>
      <c r="H37" s="103"/>
      <c r="I37" s="103"/>
      <c r="J37" s="104"/>
      <c r="K37" s="434"/>
      <c r="L37" s="434"/>
      <c r="M37" s="434"/>
      <c r="N37" s="99"/>
      <c r="O37" s="99"/>
      <c r="P37" s="99"/>
      <c r="Q37" s="99"/>
      <c r="R37" s="99"/>
    </row>
    <row r="38" spans="1:18" ht="20.100000000000001" customHeight="1" x14ac:dyDescent="0.25">
      <c r="A38" s="105"/>
      <c r="B38" s="106" t="str">
        <f>C20</f>
        <v>Acdc 2</v>
      </c>
      <c r="C38" s="107" t="str">
        <f>C18</f>
        <v>Dolina 3</v>
      </c>
      <c r="D38" s="108">
        <v>5</v>
      </c>
      <c r="E38" s="109">
        <v>15</v>
      </c>
      <c r="F38" s="105"/>
      <c r="G38" s="106" t="str">
        <f>C18</f>
        <v>Dolina 3</v>
      </c>
      <c r="H38" s="107" t="str">
        <f>C20</f>
        <v>Acdc 2</v>
      </c>
      <c r="I38" s="108"/>
      <c r="J38" s="109"/>
      <c r="K38" s="434"/>
      <c r="L38" s="434"/>
      <c r="M38" s="434"/>
      <c r="N38" s="99"/>
      <c r="O38" s="99"/>
      <c r="P38" s="99"/>
      <c r="Q38" s="99"/>
      <c r="R38" s="99"/>
    </row>
    <row r="39" spans="1:18" ht="20.100000000000001" customHeight="1" x14ac:dyDescent="0.25">
      <c r="A39" s="105">
        <v>5</v>
      </c>
      <c r="B39" s="107" t="str">
        <f>B18</f>
        <v>Cdt 2</v>
      </c>
      <c r="C39" s="107" t="str">
        <f>B20</f>
        <v>TitiBoys 2</v>
      </c>
      <c r="D39" s="108">
        <v>5</v>
      </c>
      <c r="E39" s="110">
        <v>15</v>
      </c>
      <c r="F39" s="105">
        <v>12</v>
      </c>
      <c r="G39" s="107" t="str">
        <f>B20</f>
        <v>TitiBoys 2</v>
      </c>
      <c r="H39" s="107" t="str">
        <f>B18</f>
        <v>Cdt 2</v>
      </c>
      <c r="I39" s="108"/>
      <c r="J39" s="110"/>
      <c r="K39" s="434"/>
      <c r="L39" s="434"/>
      <c r="M39" s="434"/>
      <c r="N39" s="99"/>
      <c r="O39" s="99"/>
      <c r="P39" s="99"/>
      <c r="Q39" s="99"/>
      <c r="R39" s="99"/>
    </row>
    <row r="40" spans="1:18" ht="20.100000000000001" customHeight="1" x14ac:dyDescent="0.25">
      <c r="A40" s="105"/>
      <c r="B40" s="111" t="str">
        <f>B21</f>
        <v>Hodc 2</v>
      </c>
      <c r="C40" s="107" t="str">
        <f>C19</f>
        <v>Dolina 1</v>
      </c>
      <c r="D40" s="108">
        <v>11</v>
      </c>
      <c r="E40" s="109">
        <v>9</v>
      </c>
      <c r="F40" s="105"/>
      <c r="G40" s="111" t="str">
        <f>C19</f>
        <v>Dolina 1</v>
      </c>
      <c r="H40" s="107" t="str">
        <f>B21</f>
        <v>Hodc 2</v>
      </c>
      <c r="I40" s="108"/>
      <c r="J40" s="109"/>
      <c r="K40" s="434"/>
      <c r="L40" s="434"/>
      <c r="M40" s="434"/>
      <c r="N40" s="99"/>
      <c r="O40" s="99"/>
      <c r="P40" s="99"/>
      <c r="Q40" s="99"/>
      <c r="R40" s="99"/>
    </row>
    <row r="41" spans="1:18" ht="20.100000000000001" customHeight="1" thickBot="1" x14ac:dyDescent="0.3">
      <c r="A41" s="112"/>
      <c r="B41" s="113" t="str">
        <f>B19</f>
        <v>Dolina 2</v>
      </c>
      <c r="C41" s="114" t="str">
        <f>C21</f>
        <v>Hodc 3</v>
      </c>
      <c r="D41" s="115">
        <v>10</v>
      </c>
      <c r="E41" s="116">
        <v>10</v>
      </c>
      <c r="F41" s="112"/>
      <c r="G41" s="113" t="str">
        <f>C21</f>
        <v>Hodc 3</v>
      </c>
      <c r="H41" s="114" t="str">
        <f>B19</f>
        <v>Dolina 2</v>
      </c>
      <c r="I41" s="115"/>
      <c r="J41" s="116"/>
      <c r="K41" s="434"/>
      <c r="L41" s="434"/>
      <c r="M41" s="434"/>
      <c r="N41" s="99"/>
      <c r="O41" s="99"/>
      <c r="P41" s="99"/>
      <c r="Q41" s="99"/>
      <c r="R41" s="99"/>
    </row>
    <row r="42" spans="1:18" ht="20.100000000000001" customHeight="1" thickTop="1" x14ac:dyDescent="0.25">
      <c r="A42" s="102"/>
      <c r="B42" s="103" t="s">
        <v>77</v>
      </c>
      <c r="C42" s="103"/>
      <c r="D42" s="103"/>
      <c r="E42" s="104"/>
      <c r="F42" s="102"/>
      <c r="G42" s="103" t="s">
        <v>111</v>
      </c>
      <c r="H42" s="103"/>
      <c r="I42" s="103"/>
      <c r="J42" s="104"/>
      <c r="K42" s="434"/>
      <c r="L42" s="434"/>
      <c r="M42" s="434"/>
      <c r="N42" s="99"/>
      <c r="O42" s="99"/>
      <c r="P42" s="99"/>
      <c r="Q42" s="99"/>
      <c r="R42" s="99"/>
    </row>
    <row r="43" spans="1:18" ht="20.100000000000001" customHeight="1" x14ac:dyDescent="0.25">
      <c r="A43" s="105"/>
      <c r="B43" s="106" t="str">
        <f>C18</f>
        <v>Dolina 3</v>
      </c>
      <c r="C43" s="107" t="str">
        <f>B21</f>
        <v>Hodc 2</v>
      </c>
      <c r="D43" s="108">
        <v>10</v>
      </c>
      <c r="E43" s="109">
        <v>10</v>
      </c>
      <c r="F43" s="105"/>
      <c r="G43" s="106" t="str">
        <f>B21</f>
        <v>Hodc 2</v>
      </c>
      <c r="H43" s="107" t="str">
        <f>C18</f>
        <v>Dolina 3</v>
      </c>
      <c r="I43" s="108"/>
      <c r="J43" s="109"/>
      <c r="K43" s="434"/>
      <c r="L43" s="99"/>
      <c r="M43" s="99"/>
      <c r="N43" s="99"/>
      <c r="O43" s="99"/>
      <c r="P43" s="99"/>
      <c r="Q43" s="99"/>
      <c r="R43" s="99"/>
    </row>
    <row r="44" spans="1:18" ht="15.75" x14ac:dyDescent="0.25">
      <c r="A44" s="105">
        <v>6</v>
      </c>
      <c r="B44" s="107" t="str">
        <f>B20</f>
        <v>TitiBoys 2</v>
      </c>
      <c r="C44" s="107" t="str">
        <f>B19</f>
        <v>Dolina 2</v>
      </c>
      <c r="D44" s="108">
        <v>15</v>
      </c>
      <c r="E44" s="110">
        <v>5</v>
      </c>
      <c r="F44" s="105">
        <v>13</v>
      </c>
      <c r="G44" s="107" t="str">
        <f>B19</f>
        <v>Dolina 2</v>
      </c>
      <c r="H44" s="107" t="str">
        <f>B20</f>
        <v>TitiBoys 2</v>
      </c>
      <c r="I44" s="108"/>
      <c r="J44" s="110"/>
      <c r="K44" s="434"/>
      <c r="L44" s="99"/>
      <c r="M44" s="99"/>
      <c r="N44" s="99"/>
      <c r="O44" s="99"/>
      <c r="P44" s="99"/>
      <c r="Q44" s="99"/>
      <c r="R44" s="99"/>
    </row>
    <row r="45" spans="1:18" ht="15.75" x14ac:dyDescent="0.25">
      <c r="A45" s="105"/>
      <c r="B45" s="111" t="str">
        <f>C19</f>
        <v>Dolina 1</v>
      </c>
      <c r="C45" s="107" t="str">
        <f>C20</f>
        <v>Acdc 2</v>
      </c>
      <c r="D45" s="108">
        <v>12</v>
      </c>
      <c r="E45" s="109">
        <v>8</v>
      </c>
      <c r="F45" s="105"/>
      <c r="G45" s="111" t="str">
        <f>C20</f>
        <v>Acdc 2</v>
      </c>
      <c r="H45" s="107" t="str">
        <f>C19</f>
        <v>Dolina 1</v>
      </c>
      <c r="I45" s="108"/>
      <c r="J45" s="109"/>
      <c r="K45" s="99"/>
      <c r="L45" s="99"/>
      <c r="M45" s="99"/>
      <c r="N45" s="99"/>
      <c r="O45" s="99"/>
      <c r="P45" s="99"/>
      <c r="Q45" s="99"/>
      <c r="R45" s="99"/>
    </row>
    <row r="46" spans="1:18" ht="16.5" thickBot="1" x14ac:dyDescent="0.3">
      <c r="A46" s="112"/>
      <c r="B46" s="113" t="str">
        <f>C21</f>
        <v>Hodc 3</v>
      </c>
      <c r="C46" s="114" t="str">
        <f>B18</f>
        <v>Cdt 2</v>
      </c>
      <c r="D46" s="115">
        <v>13</v>
      </c>
      <c r="E46" s="116">
        <v>7</v>
      </c>
      <c r="F46" s="112"/>
      <c r="G46" s="113" t="str">
        <f>B23</f>
        <v>Cdt 2</v>
      </c>
      <c r="H46" s="114" t="str">
        <f>C21</f>
        <v>Hodc 3</v>
      </c>
      <c r="I46" s="115"/>
      <c r="J46" s="116"/>
      <c r="K46" s="99"/>
      <c r="L46" s="99"/>
      <c r="M46" s="99"/>
      <c r="N46" s="99"/>
      <c r="O46" s="99"/>
      <c r="P46" s="99"/>
      <c r="Q46" s="99"/>
      <c r="R46" s="99"/>
    </row>
    <row r="47" spans="1:18" ht="15.75" thickTop="1" x14ac:dyDescent="0.25">
      <c r="A47" s="102"/>
      <c r="B47" s="103" t="s">
        <v>108</v>
      </c>
      <c r="C47" s="103"/>
      <c r="D47" s="103"/>
      <c r="E47" s="104"/>
      <c r="F47" s="102"/>
      <c r="G47" s="103" t="s">
        <v>112</v>
      </c>
      <c r="H47" s="103"/>
      <c r="I47" s="103"/>
      <c r="J47" s="104"/>
      <c r="K47" s="99"/>
      <c r="L47" s="99"/>
      <c r="M47" s="99"/>
      <c r="N47" s="99"/>
      <c r="O47" s="99"/>
      <c r="P47" s="99"/>
      <c r="Q47" s="99"/>
      <c r="R47" s="99"/>
    </row>
    <row r="48" spans="1:18" ht="15.75" x14ac:dyDescent="0.25">
      <c r="A48" s="105"/>
      <c r="B48" s="106" t="str">
        <f>B18</f>
        <v>Cdt 2</v>
      </c>
      <c r="C48" s="107" t="str">
        <f>B21</f>
        <v>Hodc 2</v>
      </c>
      <c r="D48" s="108">
        <v>4</v>
      </c>
      <c r="E48" s="109">
        <v>16</v>
      </c>
      <c r="F48" s="105"/>
      <c r="G48" s="106" t="str">
        <f>B21</f>
        <v>Hodc 2</v>
      </c>
      <c r="H48" s="107" t="str">
        <f>B18</f>
        <v>Cdt 2</v>
      </c>
      <c r="I48" s="108"/>
      <c r="J48" s="109"/>
      <c r="K48" s="99"/>
      <c r="L48" s="99"/>
      <c r="M48" s="99"/>
      <c r="N48" s="99"/>
      <c r="O48" s="99"/>
      <c r="P48" s="99"/>
      <c r="Q48" s="99"/>
      <c r="R48" s="99"/>
    </row>
    <row r="49" spans="1:18" ht="15.75" x14ac:dyDescent="0.25">
      <c r="A49" s="105">
        <v>7</v>
      </c>
      <c r="B49" s="107" t="str">
        <f>C20</f>
        <v>Acdc 2</v>
      </c>
      <c r="C49" s="107" t="str">
        <f>C25</f>
        <v>Dolina 2</v>
      </c>
      <c r="D49" s="108">
        <v>4</v>
      </c>
      <c r="E49" s="110">
        <v>16</v>
      </c>
      <c r="F49" s="105">
        <v>14</v>
      </c>
      <c r="G49" s="107" t="str">
        <f>B19</f>
        <v>Dolina 2</v>
      </c>
      <c r="H49" s="107" t="str">
        <f>C20</f>
        <v>Acdc 2</v>
      </c>
      <c r="I49" s="108"/>
      <c r="J49" s="110"/>
      <c r="K49" s="99"/>
      <c r="L49" s="99"/>
      <c r="M49" s="99"/>
      <c r="N49" s="99"/>
      <c r="O49" s="99"/>
      <c r="P49" s="99"/>
      <c r="Q49" s="99"/>
      <c r="R49" s="99"/>
    </row>
    <row r="50" spans="1:18" ht="15.75" x14ac:dyDescent="0.25">
      <c r="A50" s="105"/>
      <c r="B50" s="111" t="str">
        <f>C19</f>
        <v>Dolina 1</v>
      </c>
      <c r="C50" s="107" t="str">
        <f>B20</f>
        <v>TitiBoys 2</v>
      </c>
      <c r="D50" s="586">
        <v>13</v>
      </c>
      <c r="E50" s="587">
        <v>7</v>
      </c>
      <c r="F50" s="105"/>
      <c r="G50" s="111" t="str">
        <f>B20</f>
        <v>TitiBoys 2</v>
      </c>
      <c r="H50" s="107" t="str">
        <f>C28</f>
        <v>Dolina 1</v>
      </c>
      <c r="I50" s="108"/>
      <c r="J50" s="109"/>
      <c r="K50" s="99"/>
      <c r="L50" s="99"/>
      <c r="M50" s="99"/>
      <c r="N50" s="99"/>
      <c r="O50" s="99"/>
      <c r="P50" s="99"/>
      <c r="Q50" s="99"/>
      <c r="R50" s="99"/>
    </row>
    <row r="51" spans="1:18" ht="16.5" thickBot="1" x14ac:dyDescent="0.3">
      <c r="A51" s="112"/>
      <c r="B51" s="113" t="str">
        <f>C18</f>
        <v>Dolina 3</v>
      </c>
      <c r="C51" s="114" t="str">
        <f>C21</f>
        <v>Hodc 3</v>
      </c>
      <c r="D51" s="115">
        <v>5</v>
      </c>
      <c r="E51" s="116">
        <v>15</v>
      </c>
      <c r="F51" s="112"/>
      <c r="G51" s="113" t="str">
        <f>C21</f>
        <v>Hodc 3</v>
      </c>
      <c r="H51" s="114" t="str">
        <f>C18</f>
        <v>Dolina 3</v>
      </c>
      <c r="I51" s="115"/>
      <c r="J51" s="116"/>
      <c r="K51" s="99"/>
      <c r="L51" s="99"/>
      <c r="M51" s="99"/>
      <c r="N51" s="99"/>
      <c r="O51" s="99"/>
      <c r="P51" s="99"/>
      <c r="Q51" s="99"/>
      <c r="R51" s="99"/>
    </row>
    <row r="52" spans="1:18" s="118" customFormat="1" ht="18.75" thickTop="1" x14ac:dyDescent="0.25">
      <c r="A52" s="100"/>
      <c r="B52" s="117"/>
      <c r="C52" s="117"/>
      <c r="D52" s="117"/>
      <c r="E52" s="117"/>
      <c r="F52" s="117"/>
      <c r="G52" s="99"/>
      <c r="H52" s="99"/>
      <c r="I52" s="99"/>
      <c r="J52" s="99"/>
      <c r="K52" s="99"/>
      <c r="L52" s="99"/>
      <c r="M52" s="100"/>
      <c r="N52" s="100"/>
      <c r="O52" s="100"/>
      <c r="P52" s="100"/>
      <c r="Q52" s="100"/>
      <c r="R52" s="100"/>
    </row>
    <row r="53" spans="1:18" ht="18" x14ac:dyDescent="0.25">
      <c r="A53" s="100"/>
      <c r="B53" s="117"/>
      <c r="C53" s="117"/>
      <c r="D53" s="117"/>
      <c r="E53" s="117"/>
      <c r="F53" s="117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</row>
    <row r="54" spans="1:18" ht="18" x14ac:dyDescent="0.25">
      <c r="A54" s="100"/>
      <c r="B54" s="117"/>
      <c r="C54" s="117"/>
      <c r="D54" s="117"/>
      <c r="E54" s="117"/>
      <c r="F54" s="117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</row>
    <row r="55" spans="1:18" ht="18" x14ac:dyDescent="0.25">
      <c r="A55" s="100"/>
      <c r="B55" s="117"/>
      <c r="C55" s="117"/>
      <c r="D55" s="117"/>
      <c r="E55" s="117"/>
      <c r="F55" s="117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</row>
    <row r="56" spans="1:18" ht="18" x14ac:dyDescent="0.25">
      <c r="A56" s="100"/>
      <c r="B56" s="117"/>
      <c r="C56" s="117"/>
      <c r="D56" s="117"/>
      <c r="E56" s="117"/>
      <c r="F56" s="117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8" ht="18" x14ac:dyDescent="0.25">
      <c r="A57" s="100"/>
      <c r="B57" s="117"/>
      <c r="C57" s="117"/>
      <c r="D57" s="117"/>
      <c r="E57" s="117"/>
      <c r="F57" s="117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</row>
    <row r="58" spans="1:18" ht="18" x14ac:dyDescent="0.25">
      <c r="A58" s="100"/>
      <c r="B58" s="117"/>
      <c r="C58" s="117"/>
      <c r="D58" s="117"/>
      <c r="E58" s="117"/>
      <c r="F58" s="117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</row>
    <row r="59" spans="1:18" ht="18" x14ac:dyDescent="0.25">
      <c r="A59" s="100"/>
      <c r="B59" s="117"/>
      <c r="C59" s="117"/>
      <c r="D59" s="117"/>
      <c r="E59" s="117"/>
      <c r="F59" s="117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</row>
    <row r="60" spans="1:18" ht="18" x14ac:dyDescent="0.25">
      <c r="A60" s="100"/>
      <c r="B60" s="117"/>
      <c r="C60" s="117"/>
      <c r="D60" s="117"/>
      <c r="E60" s="117"/>
      <c r="F60" s="117"/>
      <c r="G60" s="100"/>
      <c r="H60" s="100"/>
      <c r="I60" s="100"/>
      <c r="J60" s="100"/>
      <c r="K60" s="100"/>
      <c r="L60" s="100"/>
      <c r="M60" s="99"/>
      <c r="N60" s="99"/>
      <c r="O60" s="99"/>
      <c r="P60" s="99"/>
      <c r="Q60" s="99"/>
      <c r="R60" s="99"/>
    </row>
    <row r="61" spans="1:18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</row>
    <row r="62" spans="1:18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</row>
    <row r="63" spans="1:18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</row>
    <row r="64" spans="1:18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</row>
    <row r="65" spans="1:18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</row>
    <row r="66" spans="1:18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</row>
    <row r="67" spans="1:18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</row>
    <row r="68" spans="1:18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</row>
    <row r="69" spans="1:18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</row>
    <row r="70" spans="1:18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</row>
    <row r="71" spans="1:18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</row>
    <row r="72" spans="1:18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</row>
    <row r="73" spans="1:18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</row>
    <row r="75" spans="1:18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</row>
    <row r="76" spans="1:18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</row>
    <row r="77" spans="1:18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</row>
    <row r="78" spans="1:18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</row>
    <row r="79" spans="1:18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</row>
    <row r="80" spans="1:18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</row>
    <row r="81" spans="1:18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</row>
    <row r="82" spans="1:18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</row>
    <row r="83" spans="1:18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</row>
    <row r="84" spans="1:18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</row>
    <row r="85" spans="1:18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</row>
    <row r="86" spans="1:18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</row>
    <row r="87" spans="1:18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</row>
    <row r="88" spans="1:18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</row>
    <row r="89" spans="1:18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</row>
    <row r="90" spans="1:18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</row>
    <row r="91" spans="1:18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</row>
    <row r="92" spans="1:18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</row>
    <row r="93" spans="1:18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</row>
    <row r="94" spans="1:18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</row>
    <row r="95" spans="1:18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</row>
    <row r="96" spans="1:18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</row>
    <row r="97" spans="1:18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</row>
    <row r="98" spans="1:18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</row>
    <row r="99" spans="1:18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</row>
    <row r="100" spans="1:18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</row>
    <row r="101" spans="1:18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</row>
    <row r="102" spans="1:18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</row>
    <row r="103" spans="1:18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</row>
    <row r="104" spans="1:18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</row>
    <row r="105" spans="1:18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</row>
    <row r="106" spans="1:18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</row>
    <row r="107" spans="1:18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</row>
    <row r="108" spans="1:18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</row>
    <row r="109" spans="1:18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</row>
    <row r="110" spans="1:18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</row>
    <row r="111" spans="1:18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</row>
    <row r="112" spans="1:18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</row>
    <row r="113" spans="1:18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</row>
    <row r="114" spans="1:18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</row>
    <row r="115" spans="1:18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</row>
    <row r="116" spans="1:18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</row>
    <row r="117" spans="1:18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</row>
    <row r="118" spans="1:18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</row>
    <row r="119" spans="1:18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</row>
    <row r="120" spans="1:18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</row>
    <row r="121" spans="1:18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</row>
    <row r="122" spans="1:18" x14ac:dyDescent="0.2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</row>
    <row r="123" spans="1:18" x14ac:dyDescent="0.2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</row>
    <row r="124" spans="1:18" x14ac:dyDescent="0.2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</row>
    <row r="125" spans="1:18" x14ac:dyDescent="0.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</row>
    <row r="126" spans="1:18" x14ac:dyDescent="0.2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</row>
    <row r="127" spans="1:18" x14ac:dyDescent="0.25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</row>
    <row r="128" spans="1:18" x14ac:dyDescent="0.25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</row>
    <row r="129" spans="1:18" x14ac:dyDescent="0.25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</row>
    <row r="130" spans="1:18" x14ac:dyDescent="0.2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</row>
    <row r="131" spans="1:18" x14ac:dyDescent="0.2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</row>
    <row r="132" spans="1:18" x14ac:dyDescent="0.25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</row>
    <row r="133" spans="1:18" x14ac:dyDescent="0.25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</row>
    <row r="134" spans="1:18" x14ac:dyDescent="0.25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</row>
    <row r="135" spans="1:18" x14ac:dyDescent="0.2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</row>
    <row r="136" spans="1:18" x14ac:dyDescent="0.25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</row>
    <row r="137" spans="1:18" x14ac:dyDescent="0.25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</row>
    <row r="138" spans="1:18" x14ac:dyDescent="0.25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</row>
    <row r="139" spans="1:18" x14ac:dyDescent="0.25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</row>
    <row r="140" spans="1:18" x14ac:dyDescent="0.25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</row>
    <row r="141" spans="1:18" x14ac:dyDescent="0.25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</row>
    <row r="142" spans="1:18" x14ac:dyDescent="0.25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</row>
    <row r="143" spans="1:18" x14ac:dyDescent="0.25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</row>
    <row r="144" spans="1:18" x14ac:dyDescent="0.25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</row>
    <row r="145" spans="1:18" x14ac:dyDescent="0.25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</row>
    <row r="146" spans="1:18" x14ac:dyDescent="0.25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</row>
    <row r="147" spans="1:18" x14ac:dyDescent="0.25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</row>
    <row r="148" spans="1:18" x14ac:dyDescent="0.25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</row>
    <row r="149" spans="1:18" x14ac:dyDescent="0.25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</row>
    <row r="150" spans="1:18" x14ac:dyDescent="0.25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</row>
    <row r="151" spans="1:18" x14ac:dyDescent="0.25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</row>
    <row r="152" spans="1:18" x14ac:dyDescent="0.25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</row>
    <row r="153" spans="1:18" x14ac:dyDescent="0.25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</row>
    <row r="154" spans="1:18" x14ac:dyDescent="0.25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</row>
    <row r="155" spans="1:18" x14ac:dyDescent="0.2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</row>
    <row r="156" spans="1:18" x14ac:dyDescent="0.25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</row>
    <row r="157" spans="1:18" x14ac:dyDescent="0.2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</row>
    <row r="158" spans="1:18" x14ac:dyDescent="0.25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</row>
    <row r="159" spans="1:18" x14ac:dyDescent="0.25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</row>
    <row r="160" spans="1:18" x14ac:dyDescent="0.25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</row>
    <row r="161" spans="1:18" x14ac:dyDescent="0.25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</row>
    <row r="162" spans="1:18" x14ac:dyDescent="0.25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</row>
    <row r="163" spans="1:18" x14ac:dyDescent="0.25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</row>
    <row r="164" spans="1:18" x14ac:dyDescent="0.25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</row>
    <row r="165" spans="1:18" x14ac:dyDescent="0.25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</row>
    <row r="166" spans="1:18" x14ac:dyDescent="0.25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</row>
    <row r="167" spans="1:18" x14ac:dyDescent="0.25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</row>
    <row r="168" spans="1:18" x14ac:dyDescent="0.25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</row>
    <row r="169" spans="1:18" x14ac:dyDescent="0.25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</row>
    <row r="170" spans="1:18" x14ac:dyDescent="0.25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</row>
    <row r="171" spans="1:18" x14ac:dyDescent="0.25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</row>
    <row r="172" spans="1:18" x14ac:dyDescent="0.25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</row>
    <row r="173" spans="1:18" x14ac:dyDescent="0.25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</row>
    <row r="174" spans="1:18" x14ac:dyDescent="0.25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</row>
    <row r="175" spans="1:18" x14ac:dyDescent="0.25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</row>
    <row r="176" spans="1:18" x14ac:dyDescent="0.25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</row>
    <row r="177" spans="1:18" x14ac:dyDescent="0.25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</row>
    <row r="178" spans="1:18" x14ac:dyDescent="0.25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</row>
    <row r="179" spans="1:18" x14ac:dyDescent="0.25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</row>
    <row r="180" spans="1:18" x14ac:dyDescent="0.25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</row>
    <row r="181" spans="1:18" x14ac:dyDescent="0.25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</row>
    <row r="182" spans="1:18" x14ac:dyDescent="0.25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</row>
    <row r="183" spans="1:18" x14ac:dyDescent="0.25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</row>
    <row r="184" spans="1:18" x14ac:dyDescent="0.25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</row>
    <row r="185" spans="1:18" x14ac:dyDescent="0.25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</row>
    <row r="186" spans="1:18" x14ac:dyDescent="0.25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</row>
    <row r="187" spans="1:18" x14ac:dyDescent="0.25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</row>
    <row r="188" spans="1:18" x14ac:dyDescent="0.25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</row>
    <row r="189" spans="1:18" x14ac:dyDescent="0.25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</row>
    <row r="190" spans="1:18" x14ac:dyDescent="0.25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</row>
    <row r="191" spans="1:18" x14ac:dyDescent="0.25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</row>
    <row r="192" spans="1:18" x14ac:dyDescent="0.25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</row>
    <row r="193" spans="1:18" x14ac:dyDescent="0.25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</row>
    <row r="194" spans="1:18" x14ac:dyDescent="0.25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</row>
    <row r="195" spans="1:18" x14ac:dyDescent="0.25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</row>
    <row r="196" spans="1:18" x14ac:dyDescent="0.25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</row>
    <row r="197" spans="1:18" x14ac:dyDescent="0.25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</row>
    <row r="198" spans="1:18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</row>
    <row r="199" spans="1:18" x14ac:dyDescent="0.25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</row>
    <row r="200" spans="1:18" x14ac:dyDescent="0.25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</row>
    <row r="201" spans="1:18" x14ac:dyDescent="0.25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</row>
    <row r="202" spans="1:18" x14ac:dyDescent="0.25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</row>
    <row r="203" spans="1:18" x14ac:dyDescent="0.25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</row>
    <row r="204" spans="1:18" x14ac:dyDescent="0.25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</row>
    <row r="205" spans="1:18" x14ac:dyDescent="0.25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</row>
    <row r="206" spans="1:18" x14ac:dyDescent="0.25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</row>
    <row r="207" spans="1:18" x14ac:dyDescent="0.25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</row>
    <row r="208" spans="1:18" x14ac:dyDescent="0.25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</row>
    <row r="209" spans="1:18" x14ac:dyDescent="0.25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</row>
    <row r="210" spans="1:18" x14ac:dyDescent="0.25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</row>
    <row r="211" spans="1:18" x14ac:dyDescent="0.25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</row>
    <row r="212" spans="1:18" x14ac:dyDescent="0.25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</row>
    <row r="213" spans="1:18" x14ac:dyDescent="0.25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</row>
    <row r="214" spans="1:18" x14ac:dyDescent="0.25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</row>
    <row r="215" spans="1:18" x14ac:dyDescent="0.25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</row>
    <row r="216" spans="1:18" x14ac:dyDescent="0.25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</row>
    <row r="217" spans="1:18" x14ac:dyDescent="0.25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</row>
    <row r="218" spans="1:18" x14ac:dyDescent="0.25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</row>
    <row r="219" spans="1:18" x14ac:dyDescent="0.25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</row>
    <row r="220" spans="1:18" x14ac:dyDescent="0.25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</row>
    <row r="221" spans="1:18" x14ac:dyDescent="0.25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</row>
    <row r="222" spans="1:18" x14ac:dyDescent="0.25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</row>
    <row r="223" spans="1:18" x14ac:dyDescent="0.25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</row>
    <row r="224" spans="1:18" x14ac:dyDescent="0.25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</row>
    <row r="225" spans="1:18" x14ac:dyDescent="0.25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</row>
    <row r="226" spans="1:18" x14ac:dyDescent="0.25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</row>
    <row r="227" spans="1:18" x14ac:dyDescent="0.25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</row>
    <row r="228" spans="1:18" x14ac:dyDescent="0.25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</row>
    <row r="229" spans="1:18" x14ac:dyDescent="0.2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</row>
    <row r="230" spans="1:18" x14ac:dyDescent="0.25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</row>
    <row r="231" spans="1:18" x14ac:dyDescent="0.25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</row>
    <row r="232" spans="1:18" x14ac:dyDescent="0.25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</row>
    <row r="233" spans="1:18" x14ac:dyDescent="0.25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</row>
    <row r="234" spans="1:18" x14ac:dyDescent="0.25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</row>
    <row r="235" spans="1:18" x14ac:dyDescent="0.25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</row>
    <row r="236" spans="1:18" x14ac:dyDescent="0.25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</row>
    <row r="237" spans="1:18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</row>
    <row r="238" spans="1:18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</row>
    <row r="239" spans="1:18" x14ac:dyDescent="0.25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</row>
    <row r="240" spans="1:18" x14ac:dyDescent="0.25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</row>
    <row r="241" spans="1:18" x14ac:dyDescent="0.25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</row>
    <row r="242" spans="1:18" x14ac:dyDescent="0.25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</row>
    <row r="243" spans="1:18" x14ac:dyDescent="0.25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</row>
    <row r="244" spans="1:18" x14ac:dyDescent="0.25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</row>
    <row r="245" spans="1:18" x14ac:dyDescent="0.25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</row>
    <row r="246" spans="1:18" x14ac:dyDescent="0.25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</row>
    <row r="247" spans="1:18" x14ac:dyDescent="0.25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</row>
    <row r="248" spans="1:18" x14ac:dyDescent="0.25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</row>
    <row r="249" spans="1:18" x14ac:dyDescent="0.25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</row>
    <row r="250" spans="1:18" x14ac:dyDescent="0.25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</row>
    <row r="251" spans="1:18" x14ac:dyDescent="0.25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</row>
    <row r="252" spans="1:18" x14ac:dyDescent="0.25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</row>
    <row r="253" spans="1:18" x14ac:dyDescent="0.25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</row>
    <row r="254" spans="1:18" x14ac:dyDescent="0.25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</row>
    <row r="255" spans="1:18" x14ac:dyDescent="0.25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</row>
    <row r="256" spans="1:18" x14ac:dyDescent="0.25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</row>
    <row r="257" spans="1:18" x14ac:dyDescent="0.2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</row>
    <row r="258" spans="1:18" x14ac:dyDescent="0.25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</row>
    <row r="259" spans="1:18" x14ac:dyDescent="0.25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</row>
    <row r="260" spans="1:18" x14ac:dyDescent="0.25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</row>
    <row r="261" spans="1:18" x14ac:dyDescent="0.25">
      <c r="K261" s="99"/>
      <c r="L261" s="99"/>
      <c r="M261" s="99"/>
      <c r="N261" s="99"/>
      <c r="O261" s="99"/>
      <c r="P261" s="99"/>
      <c r="Q261" s="99"/>
      <c r="R261" s="99"/>
    </row>
    <row r="262" spans="1:18" x14ac:dyDescent="0.25">
      <c r="K262" s="99"/>
      <c r="L262" s="99"/>
      <c r="M262" s="99"/>
      <c r="N262" s="99"/>
      <c r="O262" s="99"/>
      <c r="P262" s="99"/>
      <c r="Q262" s="99"/>
      <c r="R262" s="99"/>
    </row>
    <row r="263" spans="1:18" x14ac:dyDescent="0.25">
      <c r="K263" s="99"/>
      <c r="L263" s="99"/>
      <c r="M263" s="99"/>
      <c r="N263" s="99"/>
      <c r="O263" s="99"/>
      <c r="P263" s="99"/>
      <c r="Q263" s="99"/>
      <c r="R263" s="99"/>
    </row>
    <row r="264" spans="1:18" x14ac:dyDescent="0.25">
      <c r="K264" s="99"/>
      <c r="L264" s="99"/>
      <c r="M264" s="99"/>
      <c r="N264" s="99"/>
      <c r="O264" s="99"/>
      <c r="P264" s="99"/>
      <c r="Q264" s="99"/>
      <c r="R264" s="99"/>
    </row>
    <row r="265" spans="1:18" x14ac:dyDescent="0.25">
      <c r="K265" s="99"/>
      <c r="L265" s="99"/>
      <c r="M265" s="99"/>
      <c r="N265" s="99"/>
      <c r="O265" s="99"/>
      <c r="P265" s="99"/>
      <c r="Q265" s="99"/>
      <c r="R265" s="99"/>
    </row>
    <row r="266" spans="1:18" x14ac:dyDescent="0.25">
      <c r="K266" s="99"/>
      <c r="L266" s="99"/>
      <c r="M266" s="99"/>
      <c r="N266" s="99"/>
      <c r="O266" s="99"/>
      <c r="P266" s="99"/>
      <c r="Q266" s="99"/>
      <c r="R266" s="99"/>
    </row>
    <row r="267" spans="1:18" x14ac:dyDescent="0.25">
      <c r="K267" s="99"/>
      <c r="L267" s="99"/>
      <c r="M267" s="99"/>
      <c r="N267" s="99"/>
      <c r="O267" s="99"/>
      <c r="P267" s="99"/>
      <c r="Q267" s="99"/>
      <c r="R267" s="99"/>
    </row>
    <row r="268" spans="1:18" x14ac:dyDescent="0.25">
      <c r="K268" s="99"/>
      <c r="L268" s="99"/>
      <c r="M268" s="99"/>
      <c r="N268" s="99"/>
      <c r="O268" s="99"/>
      <c r="P268" s="99"/>
      <c r="Q268" s="99"/>
      <c r="R268" s="99"/>
    </row>
    <row r="269" spans="1:18" x14ac:dyDescent="0.25">
      <c r="K269" s="99"/>
      <c r="L269" s="99"/>
      <c r="M269" s="99"/>
      <c r="N269" s="99"/>
      <c r="O269" s="99"/>
      <c r="P269" s="99"/>
      <c r="Q269" s="99"/>
      <c r="R269" s="99"/>
    </row>
    <row r="270" spans="1:18" x14ac:dyDescent="0.25">
      <c r="K270" s="99"/>
      <c r="L270" s="99"/>
      <c r="M270" s="99"/>
      <c r="N270" s="99"/>
      <c r="O270" s="99"/>
      <c r="P270" s="99"/>
      <c r="Q270" s="99"/>
      <c r="R270" s="99"/>
    </row>
    <row r="271" spans="1:18" x14ac:dyDescent="0.25">
      <c r="K271" s="99"/>
      <c r="L271" s="99"/>
      <c r="M271" s="99"/>
      <c r="N271" s="99"/>
      <c r="O271" s="99"/>
      <c r="P271" s="99"/>
      <c r="Q271" s="99"/>
      <c r="R271" s="99"/>
    </row>
    <row r="272" spans="1:18" x14ac:dyDescent="0.25">
      <c r="K272" s="99"/>
      <c r="L272" s="99"/>
      <c r="M272" s="99"/>
      <c r="N272" s="99"/>
      <c r="O272" s="99"/>
      <c r="P272" s="99"/>
      <c r="Q272" s="99"/>
      <c r="R272" s="99"/>
    </row>
    <row r="273" spans="11:18" x14ac:dyDescent="0.25">
      <c r="K273" s="99"/>
      <c r="L273" s="99"/>
      <c r="M273" s="99"/>
      <c r="N273" s="99"/>
      <c r="O273" s="99"/>
      <c r="P273" s="99"/>
      <c r="Q273" s="99"/>
      <c r="R273" s="99"/>
    </row>
    <row r="274" spans="11:18" x14ac:dyDescent="0.25">
      <c r="K274" s="99"/>
      <c r="L274" s="99"/>
      <c r="M274" s="99"/>
      <c r="N274" s="99"/>
      <c r="O274" s="99"/>
      <c r="P274" s="99"/>
      <c r="Q274" s="99"/>
      <c r="R274" s="99"/>
    </row>
    <row r="275" spans="11:18" x14ac:dyDescent="0.25">
      <c r="K275" s="99"/>
      <c r="L275" s="99"/>
      <c r="M275" s="99"/>
      <c r="N275" s="99"/>
      <c r="O275" s="99"/>
      <c r="P275" s="99"/>
      <c r="Q275" s="99"/>
      <c r="R275" s="99"/>
    </row>
    <row r="276" spans="11:18" x14ac:dyDescent="0.25">
      <c r="K276" s="99"/>
      <c r="L276" s="99"/>
      <c r="M276" s="99"/>
      <c r="N276" s="99"/>
      <c r="O276" s="99"/>
      <c r="P276" s="99"/>
      <c r="Q276" s="99"/>
      <c r="R276" s="99"/>
    </row>
    <row r="277" spans="11:18" x14ac:dyDescent="0.25">
      <c r="K277" s="99"/>
      <c r="L277" s="99"/>
      <c r="M277" s="99"/>
      <c r="N277" s="99"/>
      <c r="O277" s="99"/>
      <c r="P277" s="99"/>
      <c r="Q277" s="99"/>
      <c r="R277" s="99"/>
    </row>
    <row r="278" spans="11:18" x14ac:dyDescent="0.25">
      <c r="K278" s="99"/>
      <c r="L278" s="99"/>
      <c r="M278" s="99"/>
      <c r="N278" s="99"/>
      <c r="O278" s="99"/>
      <c r="P278" s="99"/>
      <c r="Q278" s="99"/>
      <c r="R278" s="99"/>
    </row>
    <row r="279" spans="11:18" x14ac:dyDescent="0.25">
      <c r="K279" s="99"/>
      <c r="L279" s="99"/>
      <c r="M279" s="99"/>
      <c r="N279" s="99"/>
      <c r="O279" s="99"/>
      <c r="P279" s="99"/>
      <c r="Q279" s="99"/>
      <c r="R279" s="99"/>
    </row>
    <row r="280" spans="11:18" x14ac:dyDescent="0.25">
      <c r="K280" s="99"/>
      <c r="L280" s="99"/>
      <c r="M280" s="99"/>
      <c r="N280" s="99"/>
      <c r="O280" s="99"/>
      <c r="P280" s="99"/>
      <c r="Q280" s="99"/>
      <c r="R280" s="99"/>
    </row>
    <row r="281" spans="11:18" x14ac:dyDescent="0.25">
      <c r="K281" s="99"/>
      <c r="L281" s="99"/>
      <c r="M281" s="99"/>
      <c r="N281" s="99"/>
      <c r="O281" s="99"/>
      <c r="P281" s="99"/>
      <c r="Q281" s="99"/>
      <c r="R281" s="99"/>
    </row>
    <row r="282" spans="11:18" x14ac:dyDescent="0.25">
      <c r="K282" s="99"/>
      <c r="L282" s="99"/>
      <c r="M282" s="99"/>
      <c r="N282" s="99"/>
      <c r="O282" s="99"/>
      <c r="P282" s="99"/>
      <c r="Q282" s="99"/>
      <c r="R282" s="99"/>
    </row>
    <row r="283" spans="11:18" x14ac:dyDescent="0.25">
      <c r="K283" s="99"/>
      <c r="L283" s="99"/>
      <c r="M283" s="99"/>
      <c r="N283" s="99"/>
      <c r="O283" s="99"/>
      <c r="P283" s="99"/>
      <c r="Q283" s="99"/>
      <c r="R283" s="99"/>
    </row>
    <row r="284" spans="11:18" x14ac:dyDescent="0.25">
      <c r="K284" s="99"/>
      <c r="L284" s="99"/>
      <c r="M284" s="99"/>
      <c r="N284" s="99"/>
      <c r="O284" s="99"/>
      <c r="P284" s="99"/>
      <c r="Q284" s="99"/>
      <c r="R284" s="99"/>
    </row>
    <row r="285" spans="11:18" x14ac:dyDescent="0.25">
      <c r="K285" s="99"/>
      <c r="L285" s="99"/>
      <c r="M285" s="99"/>
      <c r="N285" s="99"/>
      <c r="O285" s="99"/>
      <c r="P285" s="99"/>
      <c r="Q285" s="99"/>
      <c r="R285" s="99"/>
    </row>
    <row r="286" spans="11:18" x14ac:dyDescent="0.25">
      <c r="K286" s="99"/>
      <c r="L286" s="99"/>
      <c r="M286" s="99"/>
      <c r="N286" s="99"/>
      <c r="O286" s="99"/>
      <c r="P286" s="99"/>
      <c r="Q286" s="99"/>
      <c r="R286" s="99"/>
    </row>
    <row r="287" spans="11:18" x14ac:dyDescent="0.25">
      <c r="K287" s="99"/>
      <c r="L287" s="99"/>
      <c r="M287" s="99"/>
      <c r="N287" s="99"/>
      <c r="O287" s="99"/>
      <c r="P287" s="99"/>
      <c r="Q287" s="99"/>
      <c r="R287" s="99"/>
    </row>
    <row r="288" spans="11:18" x14ac:dyDescent="0.25">
      <c r="K288" s="99"/>
      <c r="L288" s="99"/>
      <c r="M288" s="99"/>
      <c r="N288" s="99"/>
      <c r="O288" s="99"/>
      <c r="P288" s="99"/>
      <c r="Q288" s="99"/>
      <c r="R288" s="99"/>
    </row>
    <row r="289" spans="11:18" x14ac:dyDescent="0.25">
      <c r="K289" s="99"/>
      <c r="L289" s="99"/>
      <c r="M289" s="99"/>
      <c r="N289" s="99"/>
      <c r="O289" s="99"/>
      <c r="P289" s="99"/>
      <c r="Q289" s="99"/>
      <c r="R289" s="99"/>
    </row>
    <row r="290" spans="11:18" x14ac:dyDescent="0.25">
      <c r="K290" s="99"/>
      <c r="L290" s="99"/>
      <c r="M290" s="99"/>
      <c r="N290" s="99"/>
      <c r="O290" s="99"/>
      <c r="P290" s="99"/>
      <c r="Q290" s="99"/>
      <c r="R290" s="99"/>
    </row>
    <row r="291" spans="11:18" x14ac:dyDescent="0.25">
      <c r="K291" s="99"/>
      <c r="L291" s="99"/>
      <c r="M291" s="99"/>
      <c r="N291" s="99"/>
      <c r="O291" s="99"/>
      <c r="P291" s="99"/>
      <c r="Q291" s="99"/>
      <c r="R291" s="99"/>
    </row>
    <row r="292" spans="11:18" x14ac:dyDescent="0.25">
      <c r="K292" s="99"/>
      <c r="L292" s="99"/>
      <c r="M292" s="99"/>
      <c r="N292" s="99"/>
      <c r="O292" s="99"/>
      <c r="P292" s="99"/>
      <c r="Q292" s="99"/>
      <c r="R292" s="99"/>
    </row>
    <row r="293" spans="11:18" x14ac:dyDescent="0.25">
      <c r="K293" s="99"/>
      <c r="L293" s="99"/>
      <c r="M293" s="99"/>
      <c r="N293" s="99"/>
      <c r="O293" s="99"/>
      <c r="P293" s="99"/>
      <c r="Q293" s="99"/>
      <c r="R293" s="99"/>
    </row>
    <row r="294" spans="11:18" x14ac:dyDescent="0.25">
      <c r="K294" s="99"/>
      <c r="L294" s="99"/>
      <c r="M294" s="99"/>
      <c r="N294" s="99"/>
      <c r="O294" s="99"/>
      <c r="P294" s="99"/>
      <c r="Q294" s="99"/>
      <c r="R294" s="99"/>
    </row>
    <row r="295" spans="11:18" x14ac:dyDescent="0.25">
      <c r="K295" s="99"/>
      <c r="L295" s="99"/>
      <c r="M295" s="99"/>
      <c r="N295" s="99"/>
      <c r="O295" s="99"/>
      <c r="P295" s="99"/>
      <c r="Q295" s="99"/>
      <c r="R295" s="99"/>
    </row>
    <row r="296" spans="11:18" x14ac:dyDescent="0.25">
      <c r="K296" s="99"/>
      <c r="L296" s="99"/>
      <c r="M296" s="99"/>
      <c r="N296" s="99"/>
      <c r="O296" s="99"/>
      <c r="P296" s="99"/>
      <c r="Q296" s="99"/>
      <c r="R296" s="99"/>
    </row>
    <row r="297" spans="11:18" x14ac:dyDescent="0.25">
      <c r="K297" s="99"/>
      <c r="L297" s="99"/>
      <c r="M297" s="99"/>
      <c r="N297" s="99"/>
      <c r="O297" s="99"/>
      <c r="P297" s="99"/>
      <c r="Q297" s="99"/>
      <c r="R297" s="99"/>
    </row>
    <row r="298" spans="11:18" x14ac:dyDescent="0.25">
      <c r="K298" s="99"/>
      <c r="L298" s="99"/>
      <c r="M298" s="99"/>
      <c r="N298" s="99"/>
      <c r="O298" s="99"/>
      <c r="P298" s="99"/>
      <c r="Q298" s="99"/>
      <c r="R298" s="99"/>
    </row>
    <row r="299" spans="11:18" x14ac:dyDescent="0.25">
      <c r="K299" s="99"/>
      <c r="L299" s="99"/>
      <c r="M299" s="99"/>
      <c r="N299" s="99"/>
      <c r="O299" s="99"/>
      <c r="P299" s="99"/>
      <c r="Q299" s="99"/>
      <c r="R299" s="99"/>
    </row>
    <row r="300" spans="11:18" x14ac:dyDescent="0.25">
      <c r="K300" s="99"/>
      <c r="L300" s="99"/>
      <c r="M300" s="99"/>
      <c r="N300" s="99"/>
      <c r="O300" s="99"/>
      <c r="P300" s="99"/>
      <c r="Q300" s="99"/>
      <c r="R300" s="99"/>
    </row>
    <row r="301" spans="11:18" x14ac:dyDescent="0.25">
      <c r="K301" s="99"/>
      <c r="L301" s="99"/>
      <c r="M301" s="99"/>
      <c r="N301" s="99"/>
      <c r="O301" s="99"/>
      <c r="P301" s="99"/>
      <c r="Q301" s="99"/>
      <c r="R301" s="99"/>
    </row>
    <row r="302" spans="11:18" x14ac:dyDescent="0.25">
      <c r="K302" s="99"/>
      <c r="L302" s="99"/>
      <c r="M302" s="99"/>
      <c r="N302" s="99"/>
      <c r="O302" s="99"/>
      <c r="P302" s="99"/>
      <c r="Q302" s="99"/>
      <c r="R302" s="99"/>
    </row>
    <row r="303" spans="11:18" x14ac:dyDescent="0.25">
      <c r="K303" s="99"/>
      <c r="L303" s="99"/>
      <c r="M303" s="99"/>
      <c r="N303" s="99"/>
      <c r="O303" s="99"/>
      <c r="P303" s="99"/>
      <c r="Q303" s="99"/>
      <c r="R303" s="99"/>
    </row>
    <row r="304" spans="11:18" x14ac:dyDescent="0.25">
      <c r="K304" s="99"/>
      <c r="L304" s="99"/>
      <c r="M304" s="99"/>
      <c r="N304" s="99"/>
      <c r="O304" s="99"/>
      <c r="P304" s="99"/>
      <c r="Q304" s="99"/>
      <c r="R304" s="99"/>
    </row>
    <row r="305" spans="11:18" x14ac:dyDescent="0.25">
      <c r="K305" s="99"/>
      <c r="L305" s="99"/>
      <c r="M305" s="99"/>
      <c r="N305" s="99"/>
      <c r="O305" s="99"/>
      <c r="P305" s="99"/>
      <c r="Q305" s="99"/>
      <c r="R305" s="99"/>
    </row>
    <row r="306" spans="11:18" x14ac:dyDescent="0.25">
      <c r="K306" s="99"/>
      <c r="L306" s="99"/>
      <c r="M306" s="99"/>
      <c r="N306" s="99"/>
      <c r="O306" s="99"/>
      <c r="P306" s="99"/>
      <c r="Q306" s="99"/>
      <c r="R306" s="99"/>
    </row>
    <row r="307" spans="11:18" x14ac:dyDescent="0.25">
      <c r="K307" s="99"/>
      <c r="L307" s="99"/>
      <c r="M307" s="99"/>
      <c r="N307" s="99"/>
      <c r="O307" s="99"/>
      <c r="P307" s="99"/>
      <c r="Q307" s="99"/>
      <c r="R307" s="99"/>
    </row>
    <row r="308" spans="11:18" x14ac:dyDescent="0.25">
      <c r="K308" s="99"/>
      <c r="L308" s="99"/>
      <c r="M308" s="99"/>
      <c r="N308" s="99"/>
      <c r="O308" s="99"/>
      <c r="P308" s="99"/>
      <c r="Q308" s="99"/>
      <c r="R308" s="99"/>
    </row>
    <row r="309" spans="11:18" x14ac:dyDescent="0.25">
      <c r="K309" s="99"/>
      <c r="L309" s="99"/>
      <c r="M309" s="99"/>
      <c r="N309" s="99"/>
      <c r="O309" s="99"/>
      <c r="P309" s="99"/>
      <c r="Q309" s="99"/>
      <c r="R309" s="99"/>
    </row>
    <row r="310" spans="11:18" x14ac:dyDescent="0.25">
      <c r="K310" s="99"/>
      <c r="L310" s="99"/>
      <c r="M310" s="99"/>
      <c r="N310" s="99"/>
      <c r="O310" s="99"/>
      <c r="P310" s="99"/>
      <c r="Q310" s="99"/>
      <c r="R310" s="99"/>
    </row>
    <row r="311" spans="11:18" x14ac:dyDescent="0.25">
      <c r="K311" s="99"/>
      <c r="L311" s="99"/>
      <c r="M311" s="99"/>
      <c r="N311" s="99"/>
      <c r="O311" s="99"/>
      <c r="P311" s="99"/>
      <c r="Q311" s="99"/>
      <c r="R311" s="99"/>
    </row>
    <row r="312" spans="11:18" x14ac:dyDescent="0.25">
      <c r="K312" s="99"/>
      <c r="L312" s="99"/>
      <c r="M312" s="99"/>
      <c r="N312" s="99"/>
      <c r="O312" s="99"/>
      <c r="P312" s="99"/>
      <c r="Q312" s="99"/>
      <c r="R312" s="99"/>
    </row>
    <row r="313" spans="11:18" x14ac:dyDescent="0.25">
      <c r="K313" s="99"/>
      <c r="L313" s="99"/>
      <c r="M313" s="99"/>
      <c r="N313" s="99"/>
      <c r="O313" s="99"/>
      <c r="P313" s="99"/>
      <c r="Q313" s="99"/>
      <c r="R313" s="99"/>
    </row>
    <row r="314" spans="11:18" x14ac:dyDescent="0.25">
      <c r="K314" s="99"/>
      <c r="L314" s="99"/>
      <c r="M314" s="99"/>
      <c r="N314" s="99"/>
      <c r="O314" s="99"/>
      <c r="P314" s="99"/>
      <c r="Q314" s="99"/>
      <c r="R314" s="99"/>
    </row>
    <row r="315" spans="11:18" x14ac:dyDescent="0.25">
      <c r="K315" s="99"/>
      <c r="L315" s="99"/>
      <c r="M315" s="99"/>
      <c r="N315" s="99"/>
      <c r="O315" s="99"/>
      <c r="P315" s="99"/>
      <c r="Q315" s="99"/>
      <c r="R315" s="99"/>
    </row>
    <row r="316" spans="11:18" x14ac:dyDescent="0.25">
      <c r="K316" s="99"/>
      <c r="L316" s="99"/>
      <c r="M316" s="99"/>
      <c r="N316" s="99"/>
      <c r="O316" s="99"/>
      <c r="P316" s="99"/>
      <c r="Q316" s="99"/>
      <c r="R316" s="99"/>
    </row>
    <row r="317" spans="11:18" x14ac:dyDescent="0.25">
      <c r="K317" s="99"/>
      <c r="L317" s="99"/>
      <c r="M317" s="99"/>
      <c r="N317" s="99"/>
      <c r="O317" s="99"/>
      <c r="P317" s="99"/>
      <c r="Q317" s="99"/>
      <c r="R317" s="99"/>
    </row>
    <row r="318" spans="11:18" x14ac:dyDescent="0.25">
      <c r="K318" s="99"/>
      <c r="L318" s="99"/>
      <c r="M318" s="99"/>
      <c r="N318" s="99"/>
      <c r="O318" s="99"/>
      <c r="P318" s="99"/>
      <c r="Q318" s="99"/>
      <c r="R318" s="99"/>
    </row>
    <row r="319" spans="11:18" x14ac:dyDescent="0.25">
      <c r="K319" s="99"/>
      <c r="L319" s="99"/>
      <c r="M319" s="99"/>
      <c r="N319" s="99"/>
      <c r="O319" s="99"/>
      <c r="P319" s="99"/>
      <c r="Q319" s="99"/>
      <c r="R319" s="99"/>
    </row>
    <row r="320" spans="11:18" x14ac:dyDescent="0.25">
      <c r="K320" s="99"/>
      <c r="L320" s="99"/>
      <c r="M320" s="99"/>
      <c r="N320" s="99"/>
      <c r="O320" s="99"/>
      <c r="P320" s="99"/>
      <c r="Q320" s="99"/>
      <c r="R320" s="99"/>
    </row>
    <row r="321" spans="11:18" x14ac:dyDescent="0.25">
      <c r="K321" s="99"/>
      <c r="L321" s="99"/>
      <c r="M321" s="99"/>
      <c r="N321" s="99"/>
      <c r="O321" s="99"/>
      <c r="P321" s="99"/>
      <c r="Q321" s="99"/>
      <c r="R321" s="99"/>
    </row>
    <row r="322" spans="11:18" x14ac:dyDescent="0.25">
      <c r="K322" s="99"/>
      <c r="L322" s="99"/>
      <c r="M322" s="99"/>
      <c r="N322" s="99"/>
      <c r="O322" s="99"/>
      <c r="P322" s="99"/>
      <c r="Q322" s="99"/>
      <c r="R322" s="99"/>
    </row>
    <row r="323" spans="11:18" x14ac:dyDescent="0.25">
      <c r="K323" s="99"/>
      <c r="L323" s="99"/>
      <c r="M323" s="99"/>
      <c r="N323" s="99"/>
      <c r="O323" s="99"/>
      <c r="P323" s="99"/>
      <c r="Q323" s="99"/>
      <c r="R323" s="99"/>
    </row>
    <row r="324" spans="11:18" x14ac:dyDescent="0.25">
      <c r="K324" s="99"/>
      <c r="L324" s="99"/>
      <c r="M324" s="99"/>
      <c r="N324" s="99"/>
      <c r="O324" s="99"/>
      <c r="P324" s="99"/>
      <c r="Q324" s="99"/>
      <c r="R324" s="99"/>
    </row>
    <row r="325" spans="11:18" x14ac:dyDescent="0.25">
      <c r="K325" s="99"/>
      <c r="L325" s="99"/>
      <c r="M325" s="99"/>
      <c r="N325" s="99"/>
      <c r="O325" s="99"/>
      <c r="P325" s="99"/>
      <c r="Q325" s="99"/>
      <c r="R325" s="99"/>
    </row>
    <row r="326" spans="11:18" x14ac:dyDescent="0.25">
      <c r="K326" s="99"/>
      <c r="L326" s="99"/>
      <c r="M326" s="99"/>
      <c r="N326" s="99"/>
      <c r="O326" s="99"/>
      <c r="P326" s="99"/>
      <c r="Q326" s="99"/>
      <c r="R326" s="99"/>
    </row>
    <row r="327" spans="11:18" x14ac:dyDescent="0.25">
      <c r="K327" s="99"/>
      <c r="L327" s="99"/>
      <c r="M327" s="99"/>
      <c r="N327" s="99"/>
      <c r="O327" s="99"/>
      <c r="P327" s="99"/>
      <c r="Q327" s="99"/>
      <c r="R327" s="99"/>
    </row>
    <row r="328" spans="11:18" x14ac:dyDescent="0.25">
      <c r="K328" s="99"/>
      <c r="L328" s="99"/>
      <c r="M328" s="99"/>
      <c r="N328" s="99"/>
      <c r="O328" s="99"/>
      <c r="P328" s="99"/>
      <c r="Q328" s="99"/>
      <c r="R328" s="99"/>
    </row>
    <row r="329" spans="11:18" x14ac:dyDescent="0.25">
      <c r="K329" s="99"/>
      <c r="L329" s="99"/>
      <c r="M329" s="99"/>
      <c r="N329" s="99"/>
      <c r="O329" s="99"/>
      <c r="P329" s="99"/>
      <c r="Q329" s="99"/>
      <c r="R329" s="99"/>
    </row>
    <row r="330" spans="11:18" x14ac:dyDescent="0.25">
      <c r="K330" s="99"/>
      <c r="L330" s="99"/>
      <c r="M330" s="99"/>
      <c r="N330" s="99"/>
      <c r="O330" s="99"/>
      <c r="P330" s="99"/>
      <c r="Q330" s="99"/>
      <c r="R330" s="99"/>
    </row>
    <row r="331" spans="11:18" x14ac:dyDescent="0.25">
      <c r="K331" s="99"/>
      <c r="L331" s="99"/>
      <c r="M331" s="99"/>
      <c r="N331" s="99"/>
      <c r="O331" s="99"/>
      <c r="P331" s="99"/>
      <c r="Q331" s="99"/>
      <c r="R331" s="99"/>
    </row>
    <row r="332" spans="11:18" x14ac:dyDescent="0.25">
      <c r="K332" s="99"/>
      <c r="L332" s="99"/>
      <c r="M332" s="99"/>
      <c r="N332" s="99"/>
      <c r="O332" s="99"/>
      <c r="P332" s="99"/>
      <c r="Q332" s="99"/>
      <c r="R332" s="99"/>
    </row>
    <row r="333" spans="11:18" x14ac:dyDescent="0.25">
      <c r="K333" s="99"/>
      <c r="L333" s="99"/>
      <c r="M333" s="99"/>
      <c r="N333" s="99"/>
      <c r="O333" s="99"/>
      <c r="P333" s="99"/>
      <c r="Q333" s="99"/>
      <c r="R333" s="99"/>
    </row>
    <row r="334" spans="11:18" x14ac:dyDescent="0.25">
      <c r="K334" s="99"/>
      <c r="L334" s="99"/>
      <c r="M334" s="99"/>
      <c r="N334" s="99"/>
      <c r="O334" s="99"/>
      <c r="P334" s="99"/>
      <c r="Q334" s="99"/>
      <c r="R334" s="99"/>
    </row>
    <row r="335" spans="11:18" x14ac:dyDescent="0.25">
      <c r="K335" s="99"/>
      <c r="L335" s="99"/>
      <c r="M335" s="99"/>
      <c r="N335" s="99"/>
      <c r="O335" s="99"/>
      <c r="P335" s="99"/>
      <c r="Q335" s="99"/>
      <c r="R335" s="99"/>
    </row>
    <row r="336" spans="11:18" x14ac:dyDescent="0.25">
      <c r="K336" s="99"/>
      <c r="L336" s="99"/>
      <c r="M336" s="99"/>
      <c r="N336" s="99"/>
      <c r="O336" s="99"/>
      <c r="P336" s="99"/>
      <c r="Q336" s="99"/>
      <c r="R336" s="99"/>
    </row>
    <row r="337" spans="11:18" x14ac:dyDescent="0.25">
      <c r="K337" s="99"/>
      <c r="L337" s="99"/>
      <c r="M337" s="99"/>
      <c r="N337" s="99"/>
      <c r="O337" s="99"/>
      <c r="P337" s="99"/>
      <c r="Q337" s="99"/>
      <c r="R337" s="99"/>
    </row>
    <row r="338" spans="11:18" x14ac:dyDescent="0.25">
      <c r="K338" s="99"/>
      <c r="L338" s="99"/>
      <c r="M338" s="99"/>
      <c r="N338" s="99"/>
      <c r="O338" s="99"/>
      <c r="P338" s="99"/>
      <c r="Q338" s="99"/>
      <c r="R338" s="99"/>
    </row>
    <row r="339" spans="11:18" x14ac:dyDescent="0.25">
      <c r="K339" s="99"/>
      <c r="L339" s="99"/>
      <c r="M339" s="99"/>
      <c r="N339" s="99"/>
      <c r="O339" s="99"/>
      <c r="P339" s="99"/>
      <c r="Q339" s="99"/>
      <c r="R339" s="99"/>
    </row>
    <row r="340" spans="11:18" x14ac:dyDescent="0.25">
      <c r="K340" s="99"/>
      <c r="L340" s="99"/>
      <c r="M340" s="99"/>
      <c r="N340" s="99"/>
      <c r="O340" s="99"/>
      <c r="P340" s="99"/>
      <c r="Q340" s="99"/>
      <c r="R340" s="99"/>
    </row>
    <row r="341" spans="11:18" x14ac:dyDescent="0.25">
      <c r="K341" s="99"/>
      <c r="L341" s="99"/>
      <c r="M341" s="99"/>
      <c r="N341" s="99"/>
      <c r="O341" s="99"/>
      <c r="P341" s="99"/>
      <c r="Q341" s="99"/>
      <c r="R341" s="99"/>
    </row>
    <row r="342" spans="11:18" x14ac:dyDescent="0.25">
      <c r="K342" s="99"/>
      <c r="L342" s="99"/>
      <c r="M342" s="99"/>
      <c r="N342" s="99"/>
      <c r="O342" s="99"/>
      <c r="P342" s="99"/>
      <c r="Q342" s="99"/>
      <c r="R342" s="99"/>
    </row>
    <row r="343" spans="11:18" x14ac:dyDescent="0.25">
      <c r="K343" s="99"/>
      <c r="L343" s="99"/>
      <c r="M343" s="99"/>
      <c r="N343" s="99"/>
      <c r="O343" s="99"/>
      <c r="P343" s="99"/>
      <c r="Q343" s="99"/>
      <c r="R343" s="99"/>
    </row>
    <row r="344" spans="11:18" x14ac:dyDescent="0.25">
      <c r="K344" s="99"/>
      <c r="L344" s="99"/>
      <c r="M344" s="99"/>
      <c r="N344" s="99"/>
      <c r="O344" s="99"/>
      <c r="P344" s="99"/>
      <c r="Q344" s="99"/>
      <c r="R344" s="99"/>
    </row>
    <row r="345" spans="11:18" x14ac:dyDescent="0.25">
      <c r="K345" s="99"/>
      <c r="L345" s="99"/>
      <c r="M345" s="99"/>
      <c r="N345" s="99"/>
      <c r="O345" s="99"/>
      <c r="P345" s="99"/>
      <c r="Q345" s="99"/>
      <c r="R345" s="99"/>
    </row>
    <row r="346" spans="11:18" x14ac:dyDescent="0.25">
      <c r="K346" s="99"/>
      <c r="L346" s="99"/>
      <c r="M346" s="99"/>
      <c r="N346" s="99"/>
      <c r="O346" s="99"/>
      <c r="P346" s="99"/>
      <c r="Q346" s="99"/>
      <c r="R346" s="99"/>
    </row>
    <row r="347" spans="11:18" x14ac:dyDescent="0.25">
      <c r="K347" s="99"/>
      <c r="L347" s="99"/>
      <c r="M347" s="99"/>
      <c r="N347" s="99"/>
      <c r="O347" s="99"/>
      <c r="P347" s="99"/>
      <c r="Q347" s="99"/>
      <c r="R347" s="99"/>
    </row>
    <row r="348" spans="11:18" x14ac:dyDescent="0.25">
      <c r="K348" s="99"/>
      <c r="L348" s="99"/>
      <c r="M348" s="99"/>
      <c r="N348" s="99"/>
      <c r="O348" s="99"/>
      <c r="P348" s="99"/>
      <c r="Q348" s="99"/>
      <c r="R348" s="99"/>
    </row>
    <row r="349" spans="11:18" x14ac:dyDescent="0.25">
      <c r="K349" s="99"/>
      <c r="L349" s="99"/>
      <c r="M349" s="99"/>
      <c r="N349" s="99"/>
      <c r="O349" s="99"/>
      <c r="P349" s="99"/>
      <c r="Q349" s="99"/>
      <c r="R349" s="99"/>
    </row>
    <row r="350" spans="11:18" x14ac:dyDescent="0.25">
      <c r="K350" s="99"/>
      <c r="L350" s="99"/>
      <c r="M350" s="99"/>
      <c r="N350" s="99"/>
      <c r="O350" s="99"/>
      <c r="P350" s="99"/>
      <c r="Q350" s="99"/>
      <c r="R350" s="99"/>
    </row>
    <row r="351" spans="11:18" x14ac:dyDescent="0.25">
      <c r="K351" s="99"/>
      <c r="L351" s="99"/>
      <c r="M351" s="99"/>
      <c r="N351" s="99"/>
      <c r="O351" s="99"/>
      <c r="P351" s="99"/>
      <c r="Q351" s="99"/>
      <c r="R351" s="99"/>
    </row>
    <row r="352" spans="11:18" x14ac:dyDescent="0.25">
      <c r="K352" s="99"/>
      <c r="L352" s="99"/>
      <c r="M352" s="99"/>
      <c r="N352" s="99"/>
      <c r="O352" s="99"/>
      <c r="P352" s="99"/>
      <c r="Q352" s="99"/>
      <c r="R352" s="99"/>
    </row>
    <row r="353" spans="11:18" x14ac:dyDescent="0.25">
      <c r="K353" s="99"/>
      <c r="L353" s="99"/>
      <c r="M353" s="99"/>
      <c r="N353" s="99"/>
      <c r="O353" s="99"/>
      <c r="P353" s="99"/>
      <c r="Q353" s="99"/>
      <c r="R353" s="99"/>
    </row>
    <row r="354" spans="11:18" x14ac:dyDescent="0.25">
      <c r="K354" s="99"/>
      <c r="L354" s="99"/>
      <c r="M354" s="99"/>
      <c r="N354" s="99"/>
      <c r="O354" s="99"/>
      <c r="P354" s="99"/>
      <c r="Q354" s="99"/>
      <c r="R354" s="99"/>
    </row>
    <row r="355" spans="11:18" x14ac:dyDescent="0.25">
      <c r="K355" s="99"/>
      <c r="L355" s="99"/>
      <c r="M355" s="99"/>
      <c r="N355" s="99"/>
      <c r="O355" s="99"/>
      <c r="P355" s="99"/>
      <c r="Q355" s="99"/>
      <c r="R355" s="99"/>
    </row>
    <row r="356" spans="11:18" x14ac:dyDescent="0.25">
      <c r="K356" s="99"/>
      <c r="L356" s="99"/>
      <c r="M356" s="99"/>
      <c r="N356" s="99"/>
      <c r="O356" s="99"/>
      <c r="P356" s="99"/>
      <c r="Q356" s="99"/>
      <c r="R356" s="99"/>
    </row>
    <row r="357" spans="11:18" x14ac:dyDescent="0.25">
      <c r="K357" s="99"/>
      <c r="L357" s="99"/>
      <c r="M357" s="99"/>
      <c r="N357" s="99"/>
      <c r="O357" s="99"/>
      <c r="P357" s="99"/>
      <c r="Q357" s="99"/>
      <c r="R357" s="99"/>
    </row>
    <row r="358" spans="11:18" x14ac:dyDescent="0.25">
      <c r="K358" s="99"/>
      <c r="L358" s="99"/>
      <c r="M358" s="99"/>
      <c r="N358" s="99"/>
      <c r="O358" s="99"/>
      <c r="P358" s="99"/>
      <c r="Q358" s="99"/>
      <c r="R358" s="99"/>
    </row>
    <row r="359" spans="11:18" x14ac:dyDescent="0.25">
      <c r="K359" s="99"/>
      <c r="L359" s="99"/>
      <c r="M359" s="99"/>
      <c r="N359" s="99"/>
      <c r="O359" s="99"/>
      <c r="P359" s="99"/>
      <c r="Q359" s="99"/>
      <c r="R359" s="99"/>
    </row>
    <row r="360" spans="11:18" x14ac:dyDescent="0.25">
      <c r="K360" s="99"/>
      <c r="L360" s="99"/>
      <c r="M360" s="99"/>
      <c r="N360" s="99"/>
      <c r="O360" s="99"/>
      <c r="P360" s="99"/>
      <c r="Q360" s="99"/>
      <c r="R360" s="99"/>
    </row>
    <row r="361" spans="11:18" x14ac:dyDescent="0.25">
      <c r="K361" s="99"/>
      <c r="L361" s="99"/>
      <c r="M361" s="99"/>
      <c r="N361" s="99"/>
      <c r="O361" s="99"/>
      <c r="P361" s="99"/>
      <c r="Q361" s="99"/>
      <c r="R361" s="99"/>
    </row>
    <row r="362" spans="11:18" x14ac:dyDescent="0.25">
      <c r="K362" s="99"/>
      <c r="L362" s="99"/>
      <c r="M362" s="99"/>
      <c r="N362" s="99"/>
      <c r="O362" s="99"/>
      <c r="P362" s="99"/>
      <c r="Q362" s="99"/>
      <c r="R362" s="99"/>
    </row>
    <row r="363" spans="11:18" x14ac:dyDescent="0.25">
      <c r="K363" s="99"/>
      <c r="L363" s="99"/>
      <c r="M363" s="99"/>
      <c r="N363" s="99"/>
      <c r="O363" s="99"/>
      <c r="P363" s="99"/>
      <c r="Q363" s="99"/>
      <c r="R363" s="99"/>
    </row>
    <row r="364" spans="11:18" x14ac:dyDescent="0.25">
      <c r="K364" s="99"/>
      <c r="L364" s="99"/>
      <c r="M364" s="99"/>
      <c r="N364" s="99"/>
      <c r="O364" s="99"/>
      <c r="P364" s="99"/>
      <c r="Q364" s="99"/>
      <c r="R364" s="99"/>
    </row>
    <row r="365" spans="11:18" x14ac:dyDescent="0.25">
      <c r="K365" s="99"/>
      <c r="L365" s="99"/>
      <c r="M365" s="99"/>
      <c r="N365" s="99"/>
      <c r="O365" s="99"/>
      <c r="P365" s="99"/>
      <c r="Q365" s="99"/>
      <c r="R365" s="99"/>
    </row>
    <row r="366" spans="11:18" x14ac:dyDescent="0.25">
      <c r="K366" s="99"/>
      <c r="L366" s="99"/>
      <c r="M366" s="99"/>
      <c r="N366" s="99"/>
      <c r="O366" s="99"/>
      <c r="P366" s="99"/>
      <c r="Q366" s="99"/>
      <c r="R366" s="99"/>
    </row>
    <row r="367" spans="11:18" x14ac:dyDescent="0.25">
      <c r="K367" s="99"/>
      <c r="L367" s="99"/>
      <c r="M367" s="99"/>
      <c r="N367" s="99"/>
      <c r="O367" s="99"/>
      <c r="P367" s="99"/>
      <c r="Q367" s="99"/>
      <c r="R367" s="99"/>
    </row>
    <row r="368" spans="11:18" x14ac:dyDescent="0.25">
      <c r="K368" s="99"/>
      <c r="L368" s="99"/>
      <c r="M368" s="99"/>
      <c r="N368" s="99"/>
      <c r="O368" s="99"/>
      <c r="P368" s="99"/>
      <c r="Q368" s="99"/>
      <c r="R368" s="99"/>
    </row>
    <row r="369" spans="11:18" x14ac:dyDescent="0.25">
      <c r="K369" s="99"/>
      <c r="L369" s="99"/>
      <c r="M369" s="99"/>
      <c r="N369" s="99"/>
      <c r="O369" s="99"/>
      <c r="P369" s="99"/>
      <c r="Q369" s="99"/>
      <c r="R369" s="99"/>
    </row>
    <row r="370" spans="11:18" x14ac:dyDescent="0.25">
      <c r="K370" s="99"/>
      <c r="L370" s="99"/>
      <c r="M370" s="99"/>
      <c r="N370" s="99"/>
      <c r="O370" s="99"/>
      <c r="P370" s="99"/>
      <c r="Q370" s="99"/>
      <c r="R370" s="99"/>
    </row>
    <row r="371" spans="11:18" x14ac:dyDescent="0.25">
      <c r="K371" s="99"/>
      <c r="L371" s="99"/>
      <c r="M371" s="99"/>
      <c r="N371" s="99"/>
      <c r="O371" s="99"/>
      <c r="P371" s="99"/>
      <c r="Q371" s="99"/>
      <c r="R371" s="99"/>
    </row>
    <row r="372" spans="11:18" x14ac:dyDescent="0.25">
      <c r="K372" s="99"/>
      <c r="L372" s="99"/>
      <c r="M372" s="99"/>
      <c r="N372" s="99"/>
      <c r="O372" s="99"/>
      <c r="P372" s="99"/>
      <c r="Q372" s="99"/>
      <c r="R372" s="99"/>
    </row>
    <row r="373" spans="11:18" x14ac:dyDescent="0.25">
      <c r="K373" s="99"/>
      <c r="L373" s="99"/>
      <c r="M373" s="99"/>
      <c r="N373" s="99"/>
      <c r="O373" s="99"/>
      <c r="P373" s="99"/>
      <c r="Q373" s="99"/>
      <c r="R373" s="99"/>
    </row>
    <row r="374" spans="11:18" x14ac:dyDescent="0.25">
      <c r="K374" s="99"/>
      <c r="L374" s="99"/>
      <c r="M374" s="99"/>
      <c r="N374" s="99"/>
      <c r="O374" s="99"/>
      <c r="P374" s="99"/>
      <c r="Q374" s="99"/>
      <c r="R374" s="99"/>
    </row>
    <row r="375" spans="11:18" x14ac:dyDescent="0.25">
      <c r="K375" s="99"/>
      <c r="L375" s="99"/>
      <c r="M375" s="99"/>
      <c r="N375" s="99"/>
      <c r="O375" s="99"/>
      <c r="P375" s="99"/>
      <c r="Q375" s="99"/>
      <c r="R375" s="99"/>
    </row>
    <row r="376" spans="11:18" x14ac:dyDescent="0.25">
      <c r="K376" s="99"/>
      <c r="L376" s="99"/>
      <c r="M376" s="99"/>
      <c r="N376" s="99"/>
      <c r="O376" s="99"/>
      <c r="P376" s="99"/>
      <c r="Q376" s="99"/>
      <c r="R376" s="99"/>
    </row>
    <row r="377" spans="11:18" x14ac:dyDescent="0.25">
      <c r="K377" s="99"/>
      <c r="L377" s="99"/>
      <c r="M377" s="99"/>
      <c r="N377" s="99"/>
      <c r="O377" s="99"/>
      <c r="P377" s="99"/>
      <c r="Q377" s="99"/>
      <c r="R377" s="99"/>
    </row>
    <row r="378" spans="11:18" x14ac:dyDescent="0.25">
      <c r="K378" s="99"/>
      <c r="L378" s="99"/>
      <c r="M378" s="99"/>
      <c r="N378" s="99"/>
      <c r="O378" s="99"/>
      <c r="P378" s="99"/>
      <c r="Q378" s="99"/>
      <c r="R378" s="99"/>
    </row>
    <row r="379" spans="11:18" x14ac:dyDescent="0.25">
      <c r="K379" s="99"/>
      <c r="L379" s="99"/>
      <c r="M379" s="99"/>
      <c r="N379" s="99"/>
      <c r="O379" s="99"/>
      <c r="P379" s="99"/>
      <c r="Q379" s="99"/>
      <c r="R379" s="99"/>
    </row>
    <row r="380" spans="11:18" x14ac:dyDescent="0.25">
      <c r="K380" s="99"/>
      <c r="L380" s="99"/>
      <c r="M380" s="99"/>
      <c r="N380" s="99"/>
      <c r="O380" s="99"/>
      <c r="P380" s="99"/>
      <c r="Q380" s="99"/>
      <c r="R380" s="99"/>
    </row>
    <row r="381" spans="11:18" x14ac:dyDescent="0.25">
      <c r="K381" s="99"/>
      <c r="L381" s="99"/>
      <c r="M381" s="99"/>
      <c r="N381" s="99"/>
      <c r="O381" s="99"/>
      <c r="P381" s="99"/>
      <c r="Q381" s="99"/>
      <c r="R381" s="99"/>
    </row>
    <row r="382" spans="11:18" x14ac:dyDescent="0.25">
      <c r="K382" s="99"/>
      <c r="L382" s="99"/>
      <c r="M382" s="99"/>
      <c r="N382" s="99"/>
      <c r="O382" s="99"/>
      <c r="P382" s="99"/>
      <c r="Q382" s="99"/>
      <c r="R382" s="99"/>
    </row>
    <row r="383" spans="11:18" x14ac:dyDescent="0.25">
      <c r="K383" s="99"/>
      <c r="L383" s="99"/>
      <c r="M383" s="99"/>
      <c r="N383" s="99"/>
      <c r="O383" s="99"/>
      <c r="P383" s="99"/>
      <c r="Q383" s="99"/>
      <c r="R383" s="99"/>
    </row>
    <row r="384" spans="11:18" x14ac:dyDescent="0.25">
      <c r="K384" s="99"/>
      <c r="L384" s="99"/>
      <c r="M384" s="99"/>
      <c r="N384" s="99"/>
      <c r="O384" s="99"/>
      <c r="P384" s="99"/>
      <c r="Q384" s="99"/>
      <c r="R384" s="99"/>
    </row>
    <row r="385" spans="11:18" x14ac:dyDescent="0.25">
      <c r="K385" s="99"/>
      <c r="L385" s="99"/>
      <c r="M385" s="99"/>
      <c r="N385" s="99"/>
      <c r="O385" s="99"/>
      <c r="P385" s="99"/>
      <c r="Q385" s="99"/>
      <c r="R385" s="99"/>
    </row>
    <row r="386" spans="11:18" x14ac:dyDescent="0.25">
      <c r="K386" s="99"/>
      <c r="L386" s="99"/>
      <c r="M386" s="99"/>
      <c r="N386" s="99"/>
      <c r="O386" s="99"/>
      <c r="P386" s="99"/>
      <c r="Q386" s="99"/>
      <c r="R386" s="99"/>
    </row>
    <row r="387" spans="11:18" x14ac:dyDescent="0.25">
      <c r="K387" s="99"/>
      <c r="L387" s="99"/>
      <c r="M387" s="99"/>
      <c r="N387" s="99"/>
      <c r="O387" s="99"/>
      <c r="P387" s="99"/>
      <c r="Q387" s="99"/>
      <c r="R387" s="99"/>
    </row>
    <row r="388" spans="11:18" x14ac:dyDescent="0.25">
      <c r="K388" s="99"/>
      <c r="L388" s="99"/>
      <c r="M388" s="99"/>
      <c r="N388" s="99"/>
      <c r="O388" s="99"/>
      <c r="P388" s="99"/>
      <c r="Q388" s="99"/>
      <c r="R388" s="99"/>
    </row>
    <row r="389" spans="11:18" x14ac:dyDescent="0.25">
      <c r="K389" s="99"/>
      <c r="L389" s="99"/>
      <c r="M389" s="99"/>
      <c r="N389" s="99"/>
      <c r="O389" s="99"/>
      <c r="P389" s="99"/>
      <c r="Q389" s="99"/>
      <c r="R389" s="99"/>
    </row>
    <row r="390" spans="11:18" x14ac:dyDescent="0.25">
      <c r="K390" s="99"/>
      <c r="L390" s="99"/>
      <c r="M390" s="99"/>
      <c r="N390" s="99"/>
      <c r="O390" s="99"/>
      <c r="P390" s="99"/>
      <c r="Q390" s="99"/>
      <c r="R390" s="99"/>
    </row>
    <row r="391" spans="11:18" x14ac:dyDescent="0.25">
      <c r="K391" s="99"/>
      <c r="L391" s="99"/>
      <c r="M391" s="99"/>
      <c r="N391" s="99"/>
      <c r="O391" s="99"/>
      <c r="P391" s="99"/>
      <c r="Q391" s="99"/>
      <c r="R391" s="99"/>
    </row>
    <row r="392" spans="11:18" x14ac:dyDescent="0.25">
      <c r="K392" s="99"/>
      <c r="L392" s="99"/>
      <c r="M392" s="99"/>
      <c r="N392" s="99"/>
      <c r="O392" s="99"/>
      <c r="P392" s="99"/>
      <c r="Q392" s="99"/>
      <c r="R392" s="99"/>
    </row>
    <row r="393" spans="11:18" x14ac:dyDescent="0.25">
      <c r="K393" s="99"/>
      <c r="L393" s="99"/>
      <c r="M393" s="99"/>
      <c r="N393" s="99"/>
      <c r="O393" s="99"/>
      <c r="P393" s="99"/>
      <c r="Q393" s="99"/>
      <c r="R393" s="99"/>
    </row>
    <row r="394" spans="11:18" x14ac:dyDescent="0.25">
      <c r="K394" s="99"/>
      <c r="L394" s="99"/>
      <c r="M394" s="99"/>
      <c r="N394" s="99"/>
      <c r="O394" s="99"/>
      <c r="P394" s="99"/>
      <c r="Q394" s="99"/>
      <c r="R394" s="99"/>
    </row>
    <row r="395" spans="11:18" x14ac:dyDescent="0.25">
      <c r="K395" s="99"/>
      <c r="L395" s="99"/>
      <c r="M395" s="99"/>
      <c r="N395" s="99"/>
      <c r="O395" s="99"/>
      <c r="P395" s="99"/>
      <c r="Q395" s="99"/>
      <c r="R395" s="99"/>
    </row>
    <row r="396" spans="11:18" x14ac:dyDescent="0.25">
      <c r="K396" s="99"/>
      <c r="L396" s="99"/>
      <c r="M396" s="99"/>
      <c r="N396" s="99"/>
      <c r="O396" s="99"/>
      <c r="P396" s="99"/>
      <c r="Q396" s="99"/>
      <c r="R396" s="99"/>
    </row>
    <row r="397" spans="11:18" x14ac:dyDescent="0.25">
      <c r="K397" s="99"/>
      <c r="L397" s="99"/>
      <c r="M397" s="99"/>
      <c r="N397" s="99"/>
      <c r="O397" s="99"/>
      <c r="P397" s="99"/>
      <c r="Q397" s="99"/>
      <c r="R397" s="99"/>
    </row>
    <row r="398" spans="11:18" x14ac:dyDescent="0.25">
      <c r="K398" s="99"/>
      <c r="L398" s="99"/>
      <c r="M398" s="99"/>
      <c r="N398" s="99"/>
      <c r="O398" s="99"/>
      <c r="P398" s="99"/>
      <c r="Q398" s="99"/>
      <c r="R398" s="99"/>
    </row>
    <row r="399" spans="11:18" x14ac:dyDescent="0.25">
      <c r="K399" s="99"/>
      <c r="L399" s="99"/>
      <c r="M399" s="99"/>
      <c r="N399" s="99"/>
      <c r="O399" s="99"/>
      <c r="P399" s="99"/>
      <c r="Q399" s="99"/>
      <c r="R399" s="99"/>
    </row>
    <row r="400" spans="11:18" x14ac:dyDescent="0.25">
      <c r="K400" s="99"/>
      <c r="L400" s="99"/>
      <c r="M400" s="99"/>
      <c r="N400" s="99"/>
      <c r="O400" s="99"/>
      <c r="P400" s="99"/>
      <c r="Q400" s="99"/>
      <c r="R400" s="99"/>
    </row>
    <row r="401" spans="11:18" x14ac:dyDescent="0.25">
      <c r="K401" s="99"/>
      <c r="L401" s="99"/>
      <c r="M401" s="99"/>
      <c r="N401" s="99"/>
      <c r="O401" s="99"/>
      <c r="P401" s="99"/>
      <c r="Q401" s="99"/>
      <c r="R401" s="99"/>
    </row>
    <row r="402" spans="11:18" x14ac:dyDescent="0.25">
      <c r="K402" s="99"/>
      <c r="L402" s="99"/>
      <c r="M402" s="99"/>
      <c r="N402" s="99"/>
      <c r="O402" s="99"/>
      <c r="P402" s="99"/>
      <c r="Q402" s="99"/>
      <c r="R402" s="99"/>
    </row>
    <row r="403" spans="11:18" x14ac:dyDescent="0.25">
      <c r="K403" s="99"/>
      <c r="L403" s="99"/>
      <c r="M403" s="99"/>
      <c r="N403" s="99"/>
      <c r="O403" s="99"/>
      <c r="P403" s="99"/>
      <c r="Q403" s="99"/>
      <c r="R403" s="99"/>
    </row>
    <row r="404" spans="11:18" x14ac:dyDescent="0.25">
      <c r="K404" s="99"/>
      <c r="L404" s="99"/>
      <c r="M404" s="99"/>
      <c r="N404" s="99"/>
      <c r="O404" s="99"/>
      <c r="P404" s="99"/>
      <c r="Q404" s="99"/>
      <c r="R404" s="99"/>
    </row>
    <row r="405" spans="11:18" x14ac:dyDescent="0.25">
      <c r="K405" s="99"/>
      <c r="L405" s="99"/>
      <c r="M405" s="99"/>
      <c r="N405" s="99"/>
      <c r="O405" s="99"/>
      <c r="P405" s="99"/>
      <c r="Q405" s="99"/>
      <c r="R405" s="99"/>
    </row>
    <row r="406" spans="11:18" x14ac:dyDescent="0.25">
      <c r="K406" s="99"/>
      <c r="L406" s="99"/>
      <c r="M406" s="99"/>
      <c r="N406" s="99"/>
      <c r="O406" s="99"/>
      <c r="P406" s="99"/>
      <c r="Q406" s="99"/>
      <c r="R406" s="99"/>
    </row>
    <row r="407" spans="11:18" x14ac:dyDescent="0.25">
      <c r="K407" s="99"/>
      <c r="L407" s="99"/>
      <c r="M407" s="99"/>
      <c r="N407" s="99"/>
      <c r="O407" s="99"/>
      <c r="P407" s="99"/>
      <c r="Q407" s="99"/>
      <c r="R407" s="99"/>
    </row>
    <row r="408" spans="11:18" x14ac:dyDescent="0.25">
      <c r="K408" s="99"/>
      <c r="L408" s="99"/>
      <c r="M408" s="99"/>
      <c r="N408" s="99"/>
      <c r="O408" s="99"/>
      <c r="P408" s="99"/>
      <c r="Q408" s="99"/>
      <c r="R408" s="99"/>
    </row>
    <row r="409" spans="11:18" x14ac:dyDescent="0.25">
      <c r="K409" s="99"/>
      <c r="L409" s="99"/>
      <c r="M409" s="99"/>
      <c r="N409" s="99"/>
      <c r="O409" s="99"/>
      <c r="P409" s="99"/>
      <c r="Q409" s="99"/>
      <c r="R409" s="99"/>
    </row>
    <row r="410" spans="11:18" x14ac:dyDescent="0.25">
      <c r="K410" s="99"/>
      <c r="L410" s="99"/>
      <c r="M410" s="99"/>
      <c r="N410" s="99"/>
      <c r="O410" s="99"/>
      <c r="P410" s="99"/>
      <c r="Q410" s="99"/>
      <c r="R410" s="99"/>
    </row>
    <row r="411" spans="11:18" x14ac:dyDescent="0.25">
      <c r="K411" s="99"/>
      <c r="L411" s="99"/>
      <c r="M411" s="99"/>
      <c r="N411" s="99"/>
      <c r="O411" s="99"/>
      <c r="P411" s="99"/>
      <c r="Q411" s="99"/>
      <c r="R411" s="99"/>
    </row>
    <row r="412" spans="11:18" x14ac:dyDescent="0.25">
      <c r="K412" s="99"/>
      <c r="L412" s="99"/>
      <c r="M412" s="99"/>
      <c r="N412" s="99"/>
      <c r="O412" s="99"/>
      <c r="P412" s="99"/>
      <c r="Q412" s="99"/>
      <c r="R412" s="99"/>
    </row>
    <row r="413" spans="11:18" x14ac:dyDescent="0.25">
      <c r="K413" s="99"/>
      <c r="L413" s="99"/>
      <c r="M413" s="99"/>
      <c r="N413" s="99"/>
      <c r="O413" s="99"/>
      <c r="P413" s="99"/>
      <c r="Q413" s="99"/>
      <c r="R413" s="99"/>
    </row>
    <row r="414" spans="11:18" x14ac:dyDescent="0.25">
      <c r="K414" s="99"/>
      <c r="L414" s="99"/>
      <c r="M414" s="99"/>
      <c r="N414" s="99"/>
      <c r="O414" s="99"/>
      <c r="P414" s="99"/>
      <c r="Q414" s="99"/>
      <c r="R414" s="99"/>
    </row>
    <row r="415" spans="11:18" x14ac:dyDescent="0.25">
      <c r="K415" s="99"/>
      <c r="L415" s="99"/>
      <c r="M415" s="99"/>
      <c r="N415" s="99"/>
      <c r="O415" s="99"/>
      <c r="P415" s="99"/>
      <c r="Q415" s="99"/>
      <c r="R415" s="99"/>
    </row>
    <row r="416" spans="11:18" x14ac:dyDescent="0.25">
      <c r="K416" s="99"/>
      <c r="L416" s="99"/>
      <c r="M416" s="99"/>
      <c r="N416" s="99"/>
      <c r="O416" s="99"/>
      <c r="P416" s="99"/>
      <c r="Q416" s="99"/>
      <c r="R416" s="99"/>
    </row>
    <row r="417" spans="11:18" x14ac:dyDescent="0.25">
      <c r="K417" s="99"/>
      <c r="L417" s="99"/>
      <c r="M417" s="99"/>
      <c r="N417" s="99"/>
      <c r="O417" s="99"/>
      <c r="P417" s="99"/>
      <c r="Q417" s="99"/>
      <c r="R417" s="99"/>
    </row>
    <row r="418" spans="11:18" x14ac:dyDescent="0.25">
      <c r="K418" s="99"/>
      <c r="L418" s="99"/>
      <c r="M418" s="99"/>
      <c r="N418" s="99"/>
      <c r="O418" s="99"/>
      <c r="P418" s="99"/>
      <c r="Q418" s="99"/>
      <c r="R418" s="99"/>
    </row>
    <row r="419" spans="11:18" x14ac:dyDescent="0.25">
      <c r="K419" s="99"/>
      <c r="L419" s="99"/>
      <c r="M419" s="99"/>
      <c r="N419" s="99"/>
      <c r="O419" s="99"/>
      <c r="P419" s="99"/>
      <c r="Q419" s="99"/>
      <c r="R419" s="99"/>
    </row>
    <row r="420" spans="11:18" x14ac:dyDescent="0.25">
      <c r="K420" s="99"/>
      <c r="L420" s="99"/>
      <c r="M420" s="99"/>
      <c r="N420" s="99"/>
      <c r="O420" s="99"/>
      <c r="P420" s="99"/>
      <c r="Q420" s="99"/>
      <c r="R420" s="99"/>
    </row>
    <row r="421" spans="11:18" x14ac:dyDescent="0.25">
      <c r="K421" s="99"/>
      <c r="L421" s="99"/>
      <c r="M421" s="99"/>
      <c r="N421" s="99"/>
      <c r="O421" s="99"/>
      <c r="P421" s="99"/>
      <c r="Q421" s="99"/>
      <c r="R421" s="99"/>
    </row>
    <row r="422" spans="11:18" x14ac:dyDescent="0.25">
      <c r="K422" s="99"/>
      <c r="L422" s="99"/>
      <c r="M422" s="99"/>
      <c r="N422" s="99"/>
      <c r="O422" s="99"/>
      <c r="P422" s="99"/>
      <c r="Q422" s="99"/>
      <c r="R422" s="99"/>
    </row>
    <row r="423" spans="11:18" x14ac:dyDescent="0.25">
      <c r="K423" s="99"/>
      <c r="L423" s="99"/>
      <c r="M423" s="99"/>
      <c r="N423" s="99"/>
      <c r="O423" s="99"/>
      <c r="P423" s="99"/>
      <c r="Q423" s="99"/>
      <c r="R423" s="99"/>
    </row>
    <row r="424" spans="11:18" x14ac:dyDescent="0.25">
      <c r="K424" s="99"/>
      <c r="L424" s="99"/>
      <c r="M424" s="99"/>
      <c r="N424" s="99"/>
      <c r="O424" s="99"/>
      <c r="P424" s="99"/>
      <c r="Q424" s="99"/>
      <c r="R424" s="99"/>
    </row>
    <row r="425" spans="11:18" x14ac:dyDescent="0.25">
      <c r="K425" s="99"/>
      <c r="L425" s="99"/>
      <c r="M425" s="99"/>
      <c r="N425" s="99"/>
      <c r="O425" s="99"/>
      <c r="P425" s="99"/>
      <c r="Q425" s="99"/>
      <c r="R425" s="99"/>
    </row>
    <row r="426" spans="11:18" x14ac:dyDescent="0.25">
      <c r="K426" s="99"/>
      <c r="L426" s="99"/>
      <c r="M426" s="99"/>
      <c r="N426" s="99"/>
      <c r="O426" s="99"/>
      <c r="P426" s="99"/>
      <c r="Q426" s="99"/>
      <c r="R426" s="99"/>
    </row>
    <row r="427" spans="11:18" x14ac:dyDescent="0.25">
      <c r="K427" s="99"/>
      <c r="L427" s="99"/>
      <c r="M427" s="99"/>
      <c r="N427" s="99"/>
      <c r="O427" s="99"/>
      <c r="P427" s="99"/>
      <c r="Q427" s="99"/>
      <c r="R427" s="99"/>
    </row>
    <row r="428" spans="11:18" x14ac:dyDescent="0.25">
      <c r="K428" s="99"/>
      <c r="L428" s="99"/>
      <c r="M428" s="99"/>
      <c r="N428" s="99"/>
      <c r="O428" s="99"/>
      <c r="P428" s="99"/>
      <c r="Q428" s="99"/>
      <c r="R428" s="99"/>
    </row>
    <row r="429" spans="11:18" x14ac:dyDescent="0.25">
      <c r="K429" s="99"/>
      <c r="L429" s="99"/>
      <c r="M429" s="99"/>
      <c r="N429" s="99"/>
      <c r="O429" s="99"/>
      <c r="P429" s="99"/>
      <c r="Q429" s="99"/>
      <c r="R429" s="99"/>
    </row>
    <row r="430" spans="11:18" x14ac:dyDescent="0.25">
      <c r="K430" s="99"/>
      <c r="L430" s="99"/>
      <c r="M430" s="99"/>
      <c r="N430" s="99"/>
      <c r="O430" s="99"/>
      <c r="P430" s="99"/>
      <c r="Q430" s="99"/>
      <c r="R430" s="99"/>
    </row>
    <row r="431" spans="11:18" x14ac:dyDescent="0.25">
      <c r="K431" s="99"/>
      <c r="L431" s="99"/>
      <c r="M431" s="99"/>
      <c r="N431" s="99"/>
      <c r="O431" s="99"/>
      <c r="P431" s="99"/>
      <c r="Q431" s="99"/>
      <c r="R431" s="99"/>
    </row>
    <row r="432" spans="11:18" x14ac:dyDescent="0.25">
      <c r="K432" s="99"/>
      <c r="L432" s="99"/>
      <c r="M432" s="99"/>
      <c r="N432" s="99"/>
      <c r="O432" s="99"/>
      <c r="P432" s="99"/>
      <c r="Q432" s="99"/>
      <c r="R432" s="99"/>
    </row>
    <row r="433" spans="11:18" x14ac:dyDescent="0.25">
      <c r="K433" s="99"/>
      <c r="L433" s="99"/>
      <c r="M433" s="99"/>
      <c r="N433" s="99"/>
      <c r="O433" s="99"/>
      <c r="P433" s="99"/>
      <c r="Q433" s="99"/>
      <c r="R433" s="99"/>
    </row>
    <row r="434" spans="11:18" x14ac:dyDescent="0.25">
      <c r="K434" s="99"/>
      <c r="L434" s="99"/>
      <c r="M434" s="99"/>
      <c r="N434" s="99"/>
      <c r="O434" s="99"/>
      <c r="P434" s="99"/>
      <c r="Q434" s="99"/>
      <c r="R434" s="99"/>
    </row>
    <row r="435" spans="11:18" x14ac:dyDescent="0.25">
      <c r="K435" s="99"/>
      <c r="L435" s="99"/>
      <c r="M435" s="99"/>
      <c r="N435" s="99"/>
      <c r="O435" s="99"/>
      <c r="P435" s="99"/>
      <c r="Q435" s="99"/>
      <c r="R435" s="99"/>
    </row>
    <row r="436" spans="11:18" x14ac:dyDescent="0.25">
      <c r="K436" s="99"/>
      <c r="L436" s="99"/>
      <c r="M436" s="99"/>
      <c r="N436" s="99"/>
      <c r="O436" s="99"/>
      <c r="P436" s="99"/>
      <c r="Q436" s="99"/>
      <c r="R436" s="99"/>
    </row>
    <row r="437" spans="11:18" x14ac:dyDescent="0.25">
      <c r="K437" s="99"/>
      <c r="L437" s="99"/>
      <c r="M437" s="99"/>
      <c r="N437" s="99"/>
      <c r="O437" s="99"/>
      <c r="P437" s="99"/>
      <c r="Q437" s="99"/>
      <c r="R437" s="99"/>
    </row>
    <row r="438" spans="11:18" x14ac:dyDescent="0.25">
      <c r="K438" s="99"/>
      <c r="L438" s="99"/>
      <c r="M438" s="99"/>
      <c r="N438" s="99"/>
      <c r="O438" s="99"/>
      <c r="P438" s="99"/>
      <c r="Q438" s="99"/>
      <c r="R438" s="99"/>
    </row>
    <row r="439" spans="11:18" x14ac:dyDescent="0.25">
      <c r="K439" s="99"/>
      <c r="L439" s="99"/>
      <c r="M439" s="99"/>
      <c r="N439" s="99"/>
      <c r="O439" s="99"/>
      <c r="P439" s="99"/>
      <c r="Q439" s="99"/>
      <c r="R439" s="99"/>
    </row>
    <row r="440" spans="11:18" x14ac:dyDescent="0.25">
      <c r="K440" s="99"/>
      <c r="L440" s="99"/>
      <c r="M440" s="99"/>
      <c r="N440" s="99"/>
      <c r="O440" s="99"/>
      <c r="P440" s="99"/>
      <c r="Q440" s="99"/>
      <c r="R440" s="99"/>
    </row>
    <row r="441" spans="11:18" x14ac:dyDescent="0.25">
      <c r="K441" s="99"/>
      <c r="L441" s="99"/>
      <c r="M441" s="99"/>
      <c r="N441" s="99"/>
      <c r="O441" s="99"/>
      <c r="P441" s="99"/>
      <c r="Q441" s="99"/>
      <c r="R441" s="99"/>
    </row>
    <row r="442" spans="11:18" x14ac:dyDescent="0.25">
      <c r="K442" s="99"/>
      <c r="L442" s="99"/>
      <c r="M442" s="99"/>
      <c r="N442" s="99"/>
      <c r="O442" s="99"/>
      <c r="P442" s="99"/>
      <c r="Q442" s="99"/>
      <c r="R442" s="99"/>
    </row>
    <row r="443" spans="11:18" x14ac:dyDescent="0.25">
      <c r="K443" s="99"/>
      <c r="L443" s="99"/>
      <c r="M443" s="99"/>
      <c r="N443" s="99"/>
      <c r="O443" s="99"/>
      <c r="P443" s="99"/>
      <c r="Q443" s="99"/>
      <c r="R443" s="99"/>
    </row>
    <row r="444" spans="11:18" x14ac:dyDescent="0.25">
      <c r="K444" s="99"/>
      <c r="L444" s="99"/>
      <c r="M444" s="99"/>
      <c r="N444" s="99"/>
      <c r="O444" s="99"/>
      <c r="P444" s="99"/>
      <c r="Q444" s="99"/>
      <c r="R444" s="99"/>
    </row>
    <row r="445" spans="11:18" x14ac:dyDescent="0.25">
      <c r="K445" s="99"/>
      <c r="L445" s="99"/>
      <c r="M445" s="99"/>
      <c r="N445" s="99"/>
      <c r="O445" s="99"/>
      <c r="P445" s="99"/>
      <c r="Q445" s="99"/>
      <c r="R445" s="99"/>
    </row>
    <row r="446" spans="11:18" x14ac:dyDescent="0.25">
      <c r="K446" s="99"/>
      <c r="L446" s="99"/>
      <c r="M446" s="99"/>
      <c r="N446" s="99"/>
      <c r="O446" s="99"/>
      <c r="P446" s="99"/>
      <c r="Q446" s="99"/>
      <c r="R446" s="99"/>
    </row>
    <row r="447" spans="11:18" x14ac:dyDescent="0.25">
      <c r="K447" s="99"/>
      <c r="L447" s="99"/>
      <c r="M447" s="99"/>
      <c r="N447" s="99"/>
      <c r="O447" s="99"/>
      <c r="P447" s="99"/>
      <c r="Q447" s="99"/>
      <c r="R447" s="99"/>
    </row>
    <row r="448" spans="11:18" x14ac:dyDescent="0.25">
      <c r="K448" s="99"/>
      <c r="L448" s="99"/>
      <c r="M448" s="99"/>
      <c r="N448" s="99"/>
      <c r="O448" s="99"/>
      <c r="P448" s="99"/>
      <c r="Q448" s="99"/>
      <c r="R448" s="99"/>
    </row>
    <row r="449" spans="11:18" x14ac:dyDescent="0.25">
      <c r="K449" s="99"/>
      <c r="L449" s="99"/>
      <c r="M449" s="99"/>
      <c r="N449" s="99"/>
      <c r="O449" s="99"/>
      <c r="P449" s="99"/>
      <c r="Q449" s="99"/>
      <c r="R449" s="99"/>
    </row>
    <row r="450" spans="11:18" x14ac:dyDescent="0.25">
      <c r="K450" s="99"/>
      <c r="L450" s="99"/>
      <c r="M450" s="99"/>
      <c r="N450" s="99"/>
      <c r="O450" s="99"/>
      <c r="P450" s="99"/>
      <c r="Q450" s="99"/>
      <c r="R450" s="99"/>
    </row>
    <row r="451" spans="11:18" x14ac:dyDescent="0.25">
      <c r="K451" s="99"/>
      <c r="L451" s="99"/>
      <c r="M451" s="99"/>
      <c r="N451" s="99"/>
      <c r="O451" s="99"/>
      <c r="P451" s="99"/>
      <c r="Q451" s="99"/>
      <c r="R451" s="99"/>
    </row>
    <row r="452" spans="11:18" x14ac:dyDescent="0.25">
      <c r="K452" s="99"/>
      <c r="L452" s="99"/>
      <c r="M452" s="99"/>
      <c r="N452" s="99"/>
      <c r="O452" s="99"/>
      <c r="P452" s="99"/>
      <c r="Q452" s="99"/>
      <c r="R452" s="99"/>
    </row>
    <row r="453" spans="11:18" x14ac:dyDescent="0.25">
      <c r="K453" s="99"/>
      <c r="L453" s="99"/>
      <c r="M453" s="99"/>
      <c r="N453" s="99"/>
      <c r="O453" s="99"/>
      <c r="P453" s="99"/>
      <c r="Q453" s="99"/>
      <c r="R453" s="99"/>
    </row>
    <row r="454" spans="11:18" x14ac:dyDescent="0.25">
      <c r="K454" s="99"/>
      <c r="L454" s="99"/>
      <c r="M454" s="99"/>
      <c r="N454" s="99"/>
      <c r="O454" s="99"/>
      <c r="P454" s="99"/>
      <c r="Q454" s="99"/>
      <c r="R454" s="99"/>
    </row>
    <row r="455" spans="11:18" x14ac:dyDescent="0.25">
      <c r="K455" s="99"/>
      <c r="L455" s="99"/>
      <c r="M455" s="99"/>
      <c r="N455" s="99"/>
      <c r="O455" s="99"/>
      <c r="P455" s="99"/>
      <c r="Q455" s="99"/>
      <c r="R455" s="99"/>
    </row>
    <row r="456" spans="11:18" x14ac:dyDescent="0.25">
      <c r="K456" s="99"/>
      <c r="L456" s="99"/>
      <c r="M456" s="99"/>
      <c r="N456" s="99"/>
      <c r="O456" s="99"/>
      <c r="P456" s="99"/>
      <c r="Q456" s="99"/>
      <c r="R456" s="99"/>
    </row>
    <row r="457" spans="11:18" x14ac:dyDescent="0.25">
      <c r="K457" s="99"/>
      <c r="L457" s="99"/>
      <c r="M457" s="99"/>
      <c r="N457" s="99"/>
      <c r="O457" s="99"/>
      <c r="P457" s="99"/>
      <c r="Q457" s="99"/>
      <c r="R457" s="99"/>
    </row>
    <row r="458" spans="11:18" x14ac:dyDescent="0.25">
      <c r="K458" s="99"/>
      <c r="L458" s="99"/>
      <c r="M458" s="99"/>
      <c r="N458" s="99"/>
      <c r="O458" s="99"/>
      <c r="P458" s="99"/>
      <c r="Q458" s="99"/>
      <c r="R458" s="99"/>
    </row>
    <row r="459" spans="11:18" x14ac:dyDescent="0.25">
      <c r="K459" s="99"/>
      <c r="L459" s="99"/>
      <c r="M459" s="99"/>
      <c r="N459" s="99"/>
      <c r="O459" s="99"/>
      <c r="P459" s="99"/>
      <c r="Q459" s="99"/>
      <c r="R459" s="99"/>
    </row>
    <row r="460" spans="11:18" x14ac:dyDescent="0.25">
      <c r="K460" s="99"/>
      <c r="L460" s="99"/>
      <c r="M460" s="99"/>
      <c r="N460" s="99"/>
      <c r="O460" s="99"/>
      <c r="P460" s="99"/>
      <c r="Q460" s="99"/>
      <c r="R460" s="99"/>
    </row>
    <row r="461" spans="11:18" x14ac:dyDescent="0.25">
      <c r="K461" s="99"/>
      <c r="L461" s="99"/>
      <c r="M461" s="99"/>
      <c r="N461" s="99"/>
      <c r="O461" s="99"/>
      <c r="P461" s="99"/>
      <c r="Q461" s="99"/>
      <c r="R461" s="99"/>
    </row>
    <row r="462" spans="11:18" x14ac:dyDescent="0.25">
      <c r="K462" s="99"/>
      <c r="L462" s="99"/>
      <c r="M462" s="99"/>
      <c r="N462" s="99"/>
      <c r="O462" s="99"/>
      <c r="P462" s="99"/>
      <c r="Q462" s="99"/>
      <c r="R462" s="99"/>
    </row>
    <row r="463" spans="11:18" x14ac:dyDescent="0.25">
      <c r="K463" s="99"/>
      <c r="L463" s="99"/>
      <c r="M463" s="99"/>
      <c r="N463" s="99"/>
      <c r="O463" s="99"/>
      <c r="P463" s="99"/>
      <c r="Q463" s="99"/>
      <c r="R463" s="99"/>
    </row>
    <row r="464" spans="11:18" x14ac:dyDescent="0.25">
      <c r="K464" s="99"/>
      <c r="L464" s="99"/>
      <c r="M464" s="99"/>
      <c r="N464" s="99"/>
      <c r="O464" s="99"/>
      <c r="P464" s="99"/>
      <c r="Q464" s="99"/>
      <c r="R464" s="99"/>
    </row>
    <row r="465" spans="11:18" x14ac:dyDescent="0.25">
      <c r="K465" s="99"/>
      <c r="L465" s="99"/>
      <c r="M465" s="99"/>
      <c r="N465" s="99"/>
      <c r="O465" s="99"/>
      <c r="P465" s="99"/>
      <c r="Q465" s="99"/>
      <c r="R465" s="99"/>
    </row>
    <row r="466" spans="11:18" x14ac:dyDescent="0.25">
      <c r="K466" s="99"/>
      <c r="L466" s="99"/>
      <c r="M466" s="99"/>
      <c r="N466" s="99"/>
      <c r="O466" s="99"/>
      <c r="P466" s="99"/>
      <c r="Q466" s="99"/>
      <c r="R466" s="99"/>
    </row>
    <row r="467" spans="11:18" x14ac:dyDescent="0.25">
      <c r="K467" s="99"/>
      <c r="L467" s="99"/>
      <c r="M467" s="99"/>
      <c r="N467" s="99"/>
      <c r="O467" s="99"/>
      <c r="P467" s="99"/>
      <c r="Q467" s="99"/>
      <c r="R467" s="99"/>
    </row>
    <row r="468" spans="11:18" x14ac:dyDescent="0.25">
      <c r="K468" s="99"/>
      <c r="L468" s="99"/>
      <c r="M468" s="99"/>
      <c r="N468" s="99"/>
      <c r="O468" s="99"/>
      <c r="P468" s="99"/>
      <c r="Q468" s="99"/>
      <c r="R468" s="99"/>
    </row>
    <row r="469" spans="11:18" x14ac:dyDescent="0.25">
      <c r="K469" s="99"/>
      <c r="L469" s="99"/>
      <c r="M469" s="99"/>
      <c r="N469" s="99"/>
      <c r="O469" s="99"/>
      <c r="P469" s="99"/>
      <c r="Q469" s="99"/>
      <c r="R469" s="99"/>
    </row>
    <row r="470" spans="11:18" x14ac:dyDescent="0.25">
      <c r="K470" s="99"/>
      <c r="L470" s="99"/>
      <c r="M470" s="99"/>
      <c r="N470" s="99"/>
      <c r="O470" s="99"/>
      <c r="P470" s="99"/>
      <c r="Q470" s="99"/>
      <c r="R470" s="99"/>
    </row>
    <row r="471" spans="11:18" x14ac:dyDescent="0.25">
      <c r="K471" s="99"/>
      <c r="L471" s="99"/>
      <c r="M471" s="99"/>
      <c r="N471" s="99"/>
      <c r="O471" s="99"/>
      <c r="P471" s="99"/>
      <c r="Q471" s="99"/>
      <c r="R471" s="99"/>
    </row>
    <row r="472" spans="11:18" x14ac:dyDescent="0.25">
      <c r="K472" s="99"/>
      <c r="L472" s="99"/>
      <c r="M472" s="99"/>
      <c r="N472" s="99"/>
      <c r="O472" s="99"/>
      <c r="P472" s="99"/>
      <c r="Q472" s="99"/>
      <c r="R472" s="99"/>
    </row>
    <row r="473" spans="11:18" x14ac:dyDescent="0.25">
      <c r="K473" s="99"/>
      <c r="L473" s="99"/>
      <c r="M473" s="99"/>
      <c r="N473" s="99"/>
      <c r="O473" s="99"/>
      <c r="P473" s="99"/>
      <c r="Q473" s="99"/>
      <c r="R473" s="99"/>
    </row>
    <row r="474" spans="11:18" x14ac:dyDescent="0.25">
      <c r="K474" s="99"/>
      <c r="L474" s="99"/>
      <c r="M474" s="99"/>
      <c r="N474" s="99"/>
      <c r="O474" s="99"/>
      <c r="P474" s="99"/>
      <c r="Q474" s="99"/>
      <c r="R474" s="99"/>
    </row>
    <row r="475" spans="11:18" x14ac:dyDescent="0.25">
      <c r="K475" s="99"/>
      <c r="L475" s="99"/>
      <c r="M475" s="99"/>
      <c r="N475" s="99"/>
      <c r="O475" s="99"/>
      <c r="P475" s="99"/>
      <c r="Q475" s="99"/>
      <c r="R475" s="99"/>
    </row>
    <row r="476" spans="11:18" x14ac:dyDescent="0.25">
      <c r="K476" s="99"/>
      <c r="L476" s="99"/>
      <c r="M476" s="99"/>
      <c r="N476" s="99"/>
      <c r="O476" s="99"/>
      <c r="P476" s="99"/>
      <c r="Q476" s="99"/>
      <c r="R476" s="99"/>
    </row>
    <row r="477" spans="11:18" x14ac:dyDescent="0.25">
      <c r="K477" s="99"/>
      <c r="L477" s="99"/>
      <c r="M477" s="99"/>
      <c r="N477" s="99"/>
      <c r="O477" s="99"/>
      <c r="P477" s="99"/>
      <c r="Q477" s="99"/>
      <c r="R477" s="99"/>
    </row>
    <row r="478" spans="11:18" x14ac:dyDescent="0.25">
      <c r="K478" s="99"/>
      <c r="L478" s="99"/>
      <c r="M478" s="99"/>
      <c r="N478" s="99"/>
      <c r="O478" s="99"/>
      <c r="P478" s="99"/>
      <c r="Q478" s="99"/>
      <c r="R478" s="99"/>
    </row>
    <row r="479" spans="11:18" x14ac:dyDescent="0.25">
      <c r="K479" s="99"/>
      <c r="L479" s="99"/>
      <c r="M479" s="99"/>
      <c r="N479" s="99"/>
      <c r="O479" s="99"/>
      <c r="P479" s="99"/>
      <c r="Q479" s="99"/>
      <c r="R479" s="99"/>
    </row>
    <row r="480" spans="11:18" x14ac:dyDescent="0.25">
      <c r="K480" s="99"/>
      <c r="L480" s="99"/>
      <c r="M480" s="99"/>
      <c r="N480" s="99"/>
      <c r="O480" s="99"/>
      <c r="P480" s="99"/>
      <c r="Q480" s="99"/>
      <c r="R480" s="99"/>
    </row>
    <row r="481" spans="11:18" x14ac:dyDescent="0.25">
      <c r="K481" s="99"/>
      <c r="L481" s="99"/>
      <c r="M481" s="99"/>
      <c r="N481" s="99"/>
      <c r="O481" s="99"/>
      <c r="P481" s="99"/>
      <c r="Q481" s="99"/>
      <c r="R481" s="99"/>
    </row>
    <row r="482" spans="11:18" x14ac:dyDescent="0.25">
      <c r="K482" s="99"/>
      <c r="L482" s="99"/>
      <c r="M482" s="99"/>
      <c r="N482" s="99"/>
      <c r="O482" s="99"/>
      <c r="P482" s="99"/>
      <c r="Q482" s="99"/>
      <c r="R482" s="99"/>
    </row>
    <row r="483" spans="11:18" x14ac:dyDescent="0.25">
      <c r="K483" s="99"/>
      <c r="L483" s="99"/>
      <c r="M483" s="99"/>
      <c r="N483" s="99"/>
      <c r="O483" s="99"/>
      <c r="P483" s="99"/>
      <c r="Q483" s="99"/>
      <c r="R483" s="99"/>
    </row>
    <row r="484" spans="11:18" x14ac:dyDescent="0.25">
      <c r="K484" s="99"/>
      <c r="L484" s="99"/>
      <c r="M484" s="99"/>
      <c r="N484" s="99"/>
      <c r="O484" s="99"/>
      <c r="P484" s="99"/>
      <c r="Q484" s="99"/>
      <c r="R484" s="99"/>
    </row>
    <row r="485" spans="11:18" x14ac:dyDescent="0.25">
      <c r="K485" s="99"/>
      <c r="L485" s="99"/>
      <c r="M485" s="99"/>
      <c r="N485" s="99"/>
      <c r="O485" s="99"/>
      <c r="P485" s="99"/>
      <c r="Q485" s="99"/>
      <c r="R485" s="99"/>
    </row>
    <row r="486" spans="11:18" x14ac:dyDescent="0.25">
      <c r="K486" s="99"/>
      <c r="L486" s="99"/>
      <c r="M486" s="99"/>
      <c r="N486" s="99"/>
      <c r="O486" s="99"/>
      <c r="P486" s="99"/>
      <c r="Q486" s="99"/>
      <c r="R486" s="99"/>
    </row>
    <row r="487" spans="11:18" x14ac:dyDescent="0.25">
      <c r="K487" s="99"/>
      <c r="L487" s="99"/>
      <c r="M487" s="99"/>
      <c r="N487" s="99"/>
      <c r="O487" s="99"/>
      <c r="P487" s="99"/>
      <c r="Q487" s="99"/>
      <c r="R487" s="99"/>
    </row>
    <row r="488" spans="11:18" x14ac:dyDescent="0.25">
      <c r="K488" s="99"/>
      <c r="L488" s="99"/>
      <c r="M488" s="99"/>
      <c r="N488" s="99"/>
      <c r="O488" s="99"/>
      <c r="P488" s="99"/>
      <c r="Q488" s="99"/>
      <c r="R488" s="99"/>
    </row>
    <row r="489" spans="11:18" x14ac:dyDescent="0.25">
      <c r="K489" s="99"/>
      <c r="L489" s="99"/>
      <c r="M489" s="99"/>
      <c r="N489" s="99"/>
      <c r="O489" s="99"/>
      <c r="P489" s="99"/>
      <c r="Q489" s="99"/>
      <c r="R489" s="99"/>
    </row>
    <row r="490" spans="11:18" x14ac:dyDescent="0.25">
      <c r="K490" s="99"/>
      <c r="L490" s="99"/>
      <c r="M490" s="99"/>
      <c r="N490" s="99"/>
      <c r="O490" s="99"/>
      <c r="P490" s="99"/>
      <c r="Q490" s="99"/>
      <c r="R490" s="99"/>
    </row>
    <row r="491" spans="11:18" x14ac:dyDescent="0.25">
      <c r="K491" s="99"/>
      <c r="L491" s="99"/>
      <c r="M491" s="99"/>
      <c r="N491" s="99"/>
      <c r="O491" s="99"/>
      <c r="P491" s="99"/>
      <c r="Q491" s="99"/>
      <c r="R491" s="99"/>
    </row>
    <row r="492" spans="11:18" x14ac:dyDescent="0.25">
      <c r="K492" s="99"/>
      <c r="L492" s="99"/>
      <c r="M492" s="99"/>
      <c r="N492" s="99"/>
      <c r="O492" s="99"/>
      <c r="P492" s="99"/>
      <c r="Q492" s="99"/>
      <c r="R492" s="99"/>
    </row>
    <row r="493" spans="11:18" x14ac:dyDescent="0.25">
      <c r="K493" s="99"/>
      <c r="L493" s="99"/>
      <c r="M493" s="99"/>
      <c r="N493" s="99"/>
      <c r="O493" s="99"/>
      <c r="P493" s="99"/>
      <c r="Q493" s="99"/>
      <c r="R493" s="99"/>
    </row>
    <row r="494" spans="11:18" x14ac:dyDescent="0.25">
      <c r="K494" s="99"/>
      <c r="L494" s="99"/>
      <c r="M494" s="99"/>
      <c r="N494" s="99"/>
      <c r="O494" s="99"/>
      <c r="P494" s="99"/>
      <c r="Q494" s="99"/>
      <c r="R494" s="99"/>
    </row>
    <row r="495" spans="11:18" x14ac:dyDescent="0.25">
      <c r="K495" s="99"/>
      <c r="L495" s="99"/>
      <c r="M495" s="99"/>
      <c r="N495" s="99"/>
      <c r="O495" s="99"/>
      <c r="P495" s="99"/>
      <c r="Q495" s="99"/>
      <c r="R495" s="99"/>
    </row>
    <row r="496" spans="11:18" x14ac:dyDescent="0.25">
      <c r="K496" s="99"/>
      <c r="L496" s="99"/>
      <c r="M496" s="99"/>
      <c r="N496" s="99"/>
      <c r="O496" s="99"/>
      <c r="P496" s="99"/>
      <c r="Q496" s="99"/>
      <c r="R496" s="99"/>
    </row>
    <row r="497" spans="11:18" x14ac:dyDescent="0.25">
      <c r="K497" s="99"/>
      <c r="L497" s="99"/>
      <c r="M497" s="99"/>
      <c r="N497" s="99"/>
      <c r="O497" s="99"/>
      <c r="P497" s="99"/>
      <c r="Q497" s="99"/>
      <c r="R497" s="99"/>
    </row>
    <row r="498" spans="11:18" x14ac:dyDescent="0.25">
      <c r="K498" s="99"/>
      <c r="L498" s="99"/>
      <c r="M498" s="99"/>
      <c r="N498" s="99"/>
      <c r="O498" s="99"/>
      <c r="P498" s="99"/>
      <c r="Q498" s="99"/>
      <c r="R498" s="99"/>
    </row>
    <row r="499" spans="11:18" x14ac:dyDescent="0.25">
      <c r="K499" s="99"/>
      <c r="L499" s="99"/>
      <c r="M499" s="99"/>
      <c r="N499" s="99"/>
      <c r="O499" s="99"/>
      <c r="P499" s="99"/>
      <c r="Q499" s="99"/>
      <c r="R499" s="99"/>
    </row>
    <row r="500" spans="11:18" x14ac:dyDescent="0.25">
      <c r="K500" s="99"/>
      <c r="L500" s="99"/>
      <c r="M500" s="99"/>
      <c r="N500" s="99"/>
      <c r="O500" s="99"/>
      <c r="P500" s="99"/>
      <c r="Q500" s="99"/>
      <c r="R500" s="99"/>
    </row>
    <row r="501" spans="11:18" x14ac:dyDescent="0.25">
      <c r="K501" s="99"/>
      <c r="L501" s="99"/>
      <c r="M501" s="99"/>
      <c r="N501" s="99"/>
      <c r="O501" s="99"/>
      <c r="P501" s="99"/>
      <c r="Q501" s="99"/>
      <c r="R501" s="99"/>
    </row>
    <row r="502" spans="11:18" x14ac:dyDescent="0.25">
      <c r="K502" s="99"/>
      <c r="L502" s="99"/>
      <c r="M502" s="99"/>
      <c r="N502" s="99"/>
      <c r="O502" s="99"/>
      <c r="P502" s="99"/>
      <c r="Q502" s="99"/>
      <c r="R502" s="99"/>
    </row>
    <row r="503" spans="11:18" x14ac:dyDescent="0.25">
      <c r="K503" s="99"/>
      <c r="L503" s="99"/>
      <c r="M503" s="99"/>
      <c r="N503" s="99"/>
      <c r="O503" s="99"/>
      <c r="P503" s="99"/>
      <c r="Q503" s="99"/>
      <c r="R503" s="99"/>
    </row>
    <row r="504" spans="11:18" x14ac:dyDescent="0.25">
      <c r="K504" s="99"/>
      <c r="L504" s="99"/>
      <c r="M504" s="99"/>
      <c r="N504" s="99"/>
      <c r="O504" s="99"/>
      <c r="P504" s="99"/>
      <c r="Q504" s="99"/>
      <c r="R504" s="99"/>
    </row>
    <row r="505" spans="11:18" x14ac:dyDescent="0.25">
      <c r="K505" s="99"/>
      <c r="L505" s="99"/>
      <c r="M505" s="99"/>
      <c r="N505" s="99"/>
      <c r="O505" s="99"/>
      <c r="P505" s="99"/>
      <c r="Q505" s="99"/>
      <c r="R505" s="99"/>
    </row>
    <row r="506" spans="11:18" x14ac:dyDescent="0.25">
      <c r="K506" s="99"/>
      <c r="L506" s="99"/>
      <c r="M506" s="99"/>
      <c r="N506" s="99"/>
      <c r="O506" s="99"/>
      <c r="P506" s="99"/>
      <c r="Q506" s="99"/>
      <c r="R506" s="99"/>
    </row>
    <row r="507" spans="11:18" x14ac:dyDescent="0.25">
      <c r="K507" s="99"/>
      <c r="L507" s="99"/>
      <c r="M507" s="99"/>
      <c r="N507" s="99"/>
      <c r="O507" s="99"/>
      <c r="P507" s="99"/>
      <c r="Q507" s="99"/>
      <c r="R507" s="99"/>
    </row>
    <row r="508" spans="11:18" x14ac:dyDescent="0.25">
      <c r="K508" s="99"/>
      <c r="L508" s="99"/>
      <c r="M508" s="99"/>
      <c r="N508" s="99"/>
      <c r="O508" s="99"/>
      <c r="P508" s="99"/>
      <c r="Q508" s="99"/>
      <c r="R508" s="99"/>
    </row>
    <row r="509" spans="11:18" x14ac:dyDescent="0.25">
      <c r="K509" s="99"/>
      <c r="L509" s="99"/>
      <c r="M509" s="99"/>
      <c r="N509" s="99"/>
      <c r="O509" s="99"/>
      <c r="P509" s="99"/>
      <c r="Q509" s="99"/>
      <c r="R509" s="99"/>
    </row>
    <row r="510" spans="11:18" x14ac:dyDescent="0.25">
      <c r="K510" s="99"/>
      <c r="L510" s="99"/>
      <c r="M510" s="99"/>
      <c r="N510" s="99"/>
      <c r="O510" s="99"/>
      <c r="P510" s="99"/>
      <c r="Q510" s="99"/>
      <c r="R510" s="99"/>
    </row>
    <row r="511" spans="11:18" x14ac:dyDescent="0.25">
      <c r="K511" s="99"/>
      <c r="L511" s="99"/>
      <c r="M511" s="99"/>
      <c r="N511" s="99"/>
      <c r="O511" s="99"/>
      <c r="P511" s="99"/>
      <c r="Q511" s="99"/>
      <c r="R511" s="99"/>
    </row>
    <row r="512" spans="11:18" x14ac:dyDescent="0.25">
      <c r="K512" s="99"/>
      <c r="L512" s="99"/>
      <c r="M512" s="99"/>
      <c r="N512" s="99"/>
      <c r="O512" s="99"/>
      <c r="P512" s="99"/>
      <c r="Q512" s="99"/>
      <c r="R512" s="99"/>
    </row>
    <row r="513" spans="11:18" x14ac:dyDescent="0.25">
      <c r="K513" s="99"/>
      <c r="L513" s="99"/>
      <c r="M513" s="99"/>
      <c r="N513" s="99"/>
      <c r="O513" s="99"/>
      <c r="P513" s="99"/>
      <c r="Q513" s="99"/>
      <c r="R513" s="99"/>
    </row>
    <row r="514" spans="11:18" x14ac:dyDescent="0.25">
      <c r="K514" s="99"/>
      <c r="L514" s="99"/>
      <c r="M514" s="99"/>
      <c r="N514" s="99"/>
      <c r="O514" s="99"/>
      <c r="P514" s="99"/>
      <c r="Q514" s="99"/>
      <c r="R514" s="99"/>
    </row>
    <row r="515" spans="11:18" x14ac:dyDescent="0.25">
      <c r="K515" s="99"/>
      <c r="L515" s="99"/>
      <c r="M515" s="99"/>
      <c r="N515" s="99"/>
      <c r="O515" s="99"/>
      <c r="P515" s="99"/>
      <c r="Q515" s="99"/>
      <c r="R515" s="99"/>
    </row>
    <row r="516" spans="11:18" x14ac:dyDescent="0.25">
      <c r="K516" s="99"/>
      <c r="L516" s="99"/>
      <c r="M516" s="99"/>
      <c r="N516" s="99"/>
      <c r="O516" s="99"/>
      <c r="P516" s="99"/>
      <c r="Q516" s="99"/>
      <c r="R516" s="99"/>
    </row>
    <row r="517" spans="11:18" x14ac:dyDescent="0.25">
      <c r="K517" s="99"/>
      <c r="L517" s="99"/>
      <c r="M517" s="99"/>
      <c r="N517" s="99"/>
      <c r="O517" s="99"/>
      <c r="P517" s="99"/>
      <c r="Q517" s="99"/>
      <c r="R517" s="99"/>
    </row>
    <row r="518" spans="11:18" x14ac:dyDescent="0.25">
      <c r="K518" s="99"/>
      <c r="L518" s="99"/>
      <c r="M518" s="99"/>
      <c r="N518" s="99"/>
      <c r="O518" s="99"/>
      <c r="P518" s="99"/>
      <c r="Q518" s="99"/>
      <c r="R518" s="99"/>
    </row>
    <row r="519" spans="11:18" x14ac:dyDescent="0.25">
      <c r="K519" s="99"/>
      <c r="L519" s="99"/>
      <c r="M519" s="99"/>
      <c r="N519" s="99"/>
      <c r="O519" s="99"/>
      <c r="P519" s="99"/>
      <c r="Q519" s="99"/>
      <c r="R519" s="99"/>
    </row>
    <row r="520" spans="11:18" x14ac:dyDescent="0.25">
      <c r="K520" s="99"/>
      <c r="L520" s="99"/>
      <c r="M520" s="99"/>
      <c r="N520" s="99"/>
      <c r="O520" s="99"/>
      <c r="P520" s="99"/>
      <c r="Q520" s="99"/>
      <c r="R520" s="99"/>
    </row>
    <row r="521" spans="11:18" x14ac:dyDescent="0.25">
      <c r="K521" s="99"/>
      <c r="L521" s="99"/>
      <c r="M521" s="99"/>
      <c r="N521" s="99"/>
      <c r="O521" s="99"/>
      <c r="P521" s="99"/>
      <c r="Q521" s="99"/>
      <c r="R521" s="99"/>
    </row>
    <row r="522" spans="11:18" x14ac:dyDescent="0.25">
      <c r="K522" s="99"/>
      <c r="L522" s="99"/>
      <c r="M522" s="99"/>
      <c r="N522" s="99"/>
      <c r="O522" s="99"/>
      <c r="P522" s="99"/>
      <c r="Q522" s="99"/>
      <c r="R522" s="99"/>
    </row>
    <row r="523" spans="11:18" x14ac:dyDescent="0.25">
      <c r="K523" s="99"/>
      <c r="L523" s="99"/>
      <c r="M523" s="99"/>
      <c r="N523" s="99"/>
      <c r="O523" s="99"/>
      <c r="P523" s="99"/>
      <c r="Q523" s="99"/>
      <c r="R523" s="99"/>
    </row>
    <row r="524" spans="11:18" x14ac:dyDescent="0.25">
      <c r="K524" s="99"/>
      <c r="L524" s="99"/>
      <c r="M524" s="99"/>
      <c r="N524" s="99"/>
      <c r="O524" s="99"/>
      <c r="P524" s="99"/>
      <c r="Q524" s="99"/>
      <c r="R524" s="99"/>
    </row>
    <row r="525" spans="11:18" x14ac:dyDescent="0.25">
      <c r="K525" s="99"/>
      <c r="L525" s="99"/>
      <c r="M525" s="99"/>
      <c r="N525" s="99"/>
      <c r="O525" s="99"/>
      <c r="P525" s="99"/>
      <c r="Q525" s="99"/>
      <c r="R525" s="99"/>
    </row>
    <row r="526" spans="11:18" x14ac:dyDescent="0.25">
      <c r="K526" s="99"/>
      <c r="L526" s="99"/>
      <c r="M526" s="99"/>
      <c r="N526" s="99"/>
      <c r="O526" s="99"/>
      <c r="P526" s="99"/>
      <c r="Q526" s="99"/>
      <c r="R526" s="99"/>
    </row>
    <row r="527" spans="11:18" x14ac:dyDescent="0.25">
      <c r="K527" s="99"/>
      <c r="L527" s="99"/>
      <c r="M527" s="99"/>
      <c r="N527" s="99"/>
      <c r="O527" s="99"/>
      <c r="P527" s="99"/>
      <c r="Q527" s="99"/>
      <c r="R527" s="99"/>
    </row>
    <row r="528" spans="11:18" x14ac:dyDescent="0.25">
      <c r="K528" s="99"/>
      <c r="L528" s="99"/>
      <c r="M528" s="99"/>
      <c r="N528" s="99"/>
      <c r="O528" s="99"/>
      <c r="P528" s="99"/>
      <c r="Q528" s="99"/>
      <c r="R528" s="99"/>
    </row>
    <row r="529" spans="11:18" x14ac:dyDescent="0.25">
      <c r="K529" s="99"/>
      <c r="L529" s="99"/>
      <c r="M529" s="99"/>
      <c r="N529" s="99"/>
      <c r="O529" s="99"/>
      <c r="P529" s="99"/>
      <c r="Q529" s="99"/>
      <c r="R529" s="99"/>
    </row>
    <row r="530" spans="11:18" x14ac:dyDescent="0.25">
      <c r="K530" s="99"/>
      <c r="L530" s="99"/>
      <c r="M530" s="99"/>
      <c r="N530" s="99"/>
      <c r="O530" s="99"/>
      <c r="P530" s="99"/>
      <c r="Q530" s="99"/>
      <c r="R530" s="99"/>
    </row>
    <row r="531" spans="11:18" x14ac:dyDescent="0.25">
      <c r="K531" s="99"/>
      <c r="L531" s="99"/>
      <c r="M531" s="99"/>
      <c r="N531" s="99"/>
      <c r="O531" s="99"/>
      <c r="P531" s="99"/>
      <c r="Q531" s="99"/>
      <c r="R531" s="99"/>
    </row>
    <row r="532" spans="11:18" x14ac:dyDescent="0.25">
      <c r="K532" s="99"/>
      <c r="L532" s="99"/>
      <c r="M532" s="99"/>
      <c r="N532" s="99"/>
      <c r="O532" s="99"/>
      <c r="P532" s="99"/>
      <c r="Q532" s="99"/>
      <c r="R532" s="99"/>
    </row>
    <row r="533" spans="11:18" x14ac:dyDescent="0.25">
      <c r="K533" s="99"/>
      <c r="L533" s="99"/>
      <c r="M533" s="99"/>
      <c r="N533" s="99"/>
      <c r="O533" s="99"/>
      <c r="P533" s="99"/>
      <c r="Q533" s="99"/>
      <c r="R533" s="99"/>
    </row>
    <row r="534" spans="11:18" x14ac:dyDescent="0.25">
      <c r="K534" s="99"/>
      <c r="L534" s="99"/>
      <c r="M534" s="99"/>
      <c r="N534" s="99"/>
      <c r="O534" s="99"/>
      <c r="P534" s="99"/>
      <c r="Q534" s="99"/>
      <c r="R534" s="99"/>
    </row>
    <row r="535" spans="11:18" x14ac:dyDescent="0.25">
      <c r="K535" s="99"/>
      <c r="L535" s="99"/>
      <c r="M535" s="99"/>
      <c r="N535" s="99"/>
      <c r="O535" s="99"/>
      <c r="P535" s="99"/>
      <c r="Q535" s="99"/>
      <c r="R535" s="99"/>
    </row>
    <row r="536" spans="11:18" x14ac:dyDescent="0.25">
      <c r="K536" s="99"/>
      <c r="L536" s="99"/>
      <c r="M536" s="99"/>
      <c r="N536" s="99"/>
      <c r="O536" s="99"/>
      <c r="P536" s="99"/>
      <c r="Q536" s="99"/>
      <c r="R536" s="99"/>
    </row>
    <row r="537" spans="11:18" x14ac:dyDescent="0.25">
      <c r="K537" s="99"/>
      <c r="L537" s="99"/>
      <c r="M537" s="99"/>
      <c r="N537" s="99"/>
      <c r="O537" s="99"/>
      <c r="P537" s="99"/>
      <c r="Q537" s="99"/>
      <c r="R537" s="99"/>
    </row>
    <row r="538" spans="11:18" x14ac:dyDescent="0.25">
      <c r="K538" s="99"/>
      <c r="L538" s="99"/>
      <c r="M538" s="99"/>
      <c r="N538" s="99"/>
      <c r="O538" s="99"/>
      <c r="P538" s="99"/>
      <c r="Q538" s="99"/>
      <c r="R538" s="99"/>
    </row>
    <row r="539" spans="11:18" x14ac:dyDescent="0.25">
      <c r="K539" s="99"/>
      <c r="L539" s="99"/>
      <c r="M539" s="99"/>
      <c r="N539" s="99"/>
      <c r="O539" s="99"/>
      <c r="P539" s="99"/>
      <c r="Q539" s="99"/>
      <c r="R539" s="99"/>
    </row>
    <row r="540" spans="11:18" x14ac:dyDescent="0.25">
      <c r="K540" s="99"/>
      <c r="L540" s="99"/>
      <c r="M540" s="99"/>
      <c r="N540" s="99"/>
      <c r="O540" s="99"/>
      <c r="P540" s="99"/>
      <c r="Q540" s="99"/>
      <c r="R540" s="99"/>
    </row>
    <row r="541" spans="11:18" x14ac:dyDescent="0.25">
      <c r="K541" s="99"/>
      <c r="L541" s="99"/>
      <c r="M541" s="99"/>
      <c r="N541" s="99"/>
      <c r="O541" s="99"/>
      <c r="P541" s="99"/>
      <c r="Q541" s="99"/>
      <c r="R541" s="99"/>
    </row>
    <row r="542" spans="11:18" x14ac:dyDescent="0.25">
      <c r="K542" s="99"/>
      <c r="L542" s="99"/>
      <c r="M542" s="99"/>
      <c r="N542" s="99"/>
      <c r="O542" s="99"/>
      <c r="P542" s="99"/>
      <c r="Q542" s="99"/>
      <c r="R542" s="99"/>
    </row>
    <row r="543" spans="11:18" x14ac:dyDescent="0.25">
      <c r="K543" s="99"/>
      <c r="L543" s="99"/>
      <c r="M543" s="99"/>
      <c r="N543" s="99"/>
      <c r="O543" s="99"/>
      <c r="P543" s="99"/>
      <c r="Q543" s="99"/>
      <c r="R543" s="99"/>
    </row>
    <row r="544" spans="11:18" x14ac:dyDescent="0.25">
      <c r="K544" s="99"/>
      <c r="L544" s="99"/>
      <c r="M544" s="99"/>
      <c r="N544" s="99"/>
      <c r="O544" s="99"/>
      <c r="P544" s="99"/>
      <c r="Q544" s="99"/>
      <c r="R544" s="99"/>
    </row>
    <row r="545" spans="11:18" x14ac:dyDescent="0.25">
      <c r="K545" s="99"/>
      <c r="L545" s="99"/>
      <c r="M545" s="99"/>
      <c r="N545" s="99"/>
      <c r="O545" s="99"/>
      <c r="P545" s="99"/>
      <c r="Q545" s="99"/>
      <c r="R545" s="99"/>
    </row>
    <row r="546" spans="11:18" x14ac:dyDescent="0.25">
      <c r="K546" s="99"/>
      <c r="L546" s="99"/>
      <c r="M546" s="99"/>
      <c r="N546" s="99"/>
      <c r="O546" s="99"/>
      <c r="P546" s="99"/>
      <c r="Q546" s="99"/>
      <c r="R546" s="99"/>
    </row>
    <row r="547" spans="11:18" x14ac:dyDescent="0.25">
      <c r="K547" s="99"/>
      <c r="L547" s="99"/>
      <c r="M547" s="99"/>
      <c r="N547" s="99"/>
      <c r="O547" s="99"/>
      <c r="P547" s="99"/>
      <c r="Q547" s="99"/>
      <c r="R547" s="99"/>
    </row>
    <row r="548" spans="11:18" x14ac:dyDescent="0.25">
      <c r="K548" s="99"/>
      <c r="L548" s="99"/>
      <c r="M548" s="99"/>
      <c r="N548" s="99"/>
      <c r="O548" s="99"/>
      <c r="P548" s="99"/>
      <c r="Q548" s="99"/>
      <c r="R548" s="99"/>
    </row>
    <row r="549" spans="11:18" x14ac:dyDescent="0.25">
      <c r="K549" s="99"/>
      <c r="L549" s="99"/>
      <c r="M549" s="99"/>
      <c r="N549" s="99"/>
      <c r="O549" s="99"/>
      <c r="P549" s="99"/>
      <c r="Q549" s="99"/>
      <c r="R549" s="99"/>
    </row>
    <row r="550" spans="11:18" x14ac:dyDescent="0.25">
      <c r="K550" s="99"/>
      <c r="L550" s="99"/>
      <c r="M550" s="99"/>
      <c r="N550" s="99"/>
      <c r="O550" s="99"/>
      <c r="P550" s="99"/>
      <c r="Q550" s="99"/>
      <c r="R550" s="99"/>
    </row>
    <row r="551" spans="11:18" x14ac:dyDescent="0.25">
      <c r="K551" s="99"/>
      <c r="L551" s="99"/>
      <c r="M551" s="99"/>
      <c r="N551" s="99"/>
      <c r="O551" s="99"/>
      <c r="P551" s="99"/>
      <c r="Q551" s="99"/>
      <c r="R551" s="99"/>
    </row>
    <row r="552" spans="11:18" x14ac:dyDescent="0.25">
      <c r="K552" s="99"/>
      <c r="L552" s="99"/>
      <c r="M552" s="99"/>
      <c r="N552" s="99"/>
      <c r="O552" s="99"/>
      <c r="P552" s="99"/>
      <c r="Q552" s="99"/>
      <c r="R552" s="99"/>
    </row>
    <row r="553" spans="11:18" x14ac:dyDescent="0.25">
      <c r="K553" s="99"/>
      <c r="L553" s="99"/>
      <c r="M553" s="99"/>
      <c r="N553" s="99"/>
      <c r="O553" s="99"/>
      <c r="P553" s="99"/>
      <c r="Q553" s="99"/>
      <c r="R553" s="99"/>
    </row>
    <row r="554" spans="11:18" x14ac:dyDescent="0.25">
      <c r="K554" s="99"/>
      <c r="L554" s="99"/>
      <c r="M554" s="99"/>
      <c r="N554" s="99"/>
      <c r="O554" s="99"/>
      <c r="P554" s="99"/>
      <c r="Q554" s="99"/>
      <c r="R554" s="99"/>
    </row>
    <row r="555" spans="11:18" x14ac:dyDescent="0.25">
      <c r="K555" s="99"/>
      <c r="L555" s="99"/>
      <c r="M555" s="99"/>
      <c r="N555" s="99"/>
      <c r="O555" s="99"/>
      <c r="P555" s="99"/>
      <c r="Q555" s="99"/>
      <c r="R555" s="99"/>
    </row>
    <row r="556" spans="11:18" x14ac:dyDescent="0.25">
      <c r="K556" s="99"/>
      <c r="L556" s="99"/>
      <c r="M556" s="99"/>
      <c r="N556" s="99"/>
      <c r="O556" s="99"/>
      <c r="P556" s="99"/>
      <c r="Q556" s="99"/>
      <c r="R556" s="99"/>
    </row>
    <row r="557" spans="11:18" x14ac:dyDescent="0.25">
      <c r="K557" s="99"/>
      <c r="L557" s="99"/>
      <c r="M557" s="99"/>
      <c r="N557" s="99"/>
      <c r="O557" s="99"/>
      <c r="P557" s="99"/>
      <c r="Q557" s="99"/>
      <c r="R557" s="99"/>
    </row>
    <row r="558" spans="11:18" x14ac:dyDescent="0.25">
      <c r="K558" s="99"/>
      <c r="L558" s="99"/>
      <c r="M558" s="99"/>
      <c r="N558" s="99"/>
      <c r="O558" s="99"/>
      <c r="P558" s="99"/>
      <c r="Q558" s="99"/>
      <c r="R558" s="99"/>
    </row>
    <row r="559" spans="11:18" x14ac:dyDescent="0.25">
      <c r="K559" s="99"/>
      <c r="L559" s="99"/>
      <c r="M559" s="99"/>
      <c r="N559" s="99"/>
      <c r="O559" s="99"/>
      <c r="P559" s="99"/>
      <c r="Q559" s="99"/>
      <c r="R559" s="99"/>
    </row>
    <row r="560" spans="11:18" x14ac:dyDescent="0.25">
      <c r="K560" s="99"/>
      <c r="L560" s="99"/>
      <c r="M560" s="99"/>
      <c r="N560" s="99"/>
      <c r="O560" s="99"/>
      <c r="P560" s="99"/>
      <c r="Q560" s="99"/>
      <c r="R560" s="99"/>
    </row>
    <row r="561" spans="11:18" x14ac:dyDescent="0.25">
      <c r="K561" s="99"/>
      <c r="L561" s="99"/>
      <c r="M561" s="99"/>
      <c r="N561" s="99"/>
      <c r="O561" s="99"/>
      <c r="P561" s="99"/>
      <c r="Q561" s="99"/>
      <c r="R561" s="99"/>
    </row>
    <row r="562" spans="11:18" x14ac:dyDescent="0.25">
      <c r="K562" s="99"/>
      <c r="L562" s="99"/>
      <c r="M562" s="99"/>
      <c r="N562" s="99"/>
      <c r="O562" s="99"/>
      <c r="P562" s="99"/>
      <c r="Q562" s="99"/>
      <c r="R562" s="99"/>
    </row>
    <row r="563" spans="11:18" x14ac:dyDescent="0.25">
      <c r="K563" s="99"/>
      <c r="L563" s="99"/>
      <c r="M563" s="99"/>
      <c r="N563" s="99"/>
      <c r="O563" s="99"/>
      <c r="P563" s="99"/>
      <c r="Q563" s="99"/>
      <c r="R563" s="99"/>
    </row>
    <row r="564" spans="11:18" x14ac:dyDescent="0.25">
      <c r="K564" s="99"/>
      <c r="L564" s="99"/>
      <c r="M564" s="99"/>
      <c r="N564" s="99"/>
      <c r="O564" s="99"/>
      <c r="P564" s="99"/>
      <c r="Q564" s="99"/>
      <c r="R564" s="99"/>
    </row>
    <row r="565" spans="11:18" x14ac:dyDescent="0.25">
      <c r="K565" s="99"/>
      <c r="L565" s="99"/>
      <c r="M565" s="99"/>
      <c r="N565" s="99"/>
      <c r="O565" s="99"/>
      <c r="P565" s="99"/>
      <c r="Q565" s="99"/>
      <c r="R565" s="99"/>
    </row>
    <row r="566" spans="11:18" x14ac:dyDescent="0.25">
      <c r="K566" s="99"/>
      <c r="L566" s="99"/>
      <c r="M566" s="99"/>
      <c r="N566" s="99"/>
      <c r="O566" s="99"/>
      <c r="P566" s="99"/>
      <c r="Q566" s="99"/>
      <c r="R566" s="99"/>
    </row>
    <row r="567" spans="11:18" x14ac:dyDescent="0.25">
      <c r="K567" s="99"/>
      <c r="L567" s="99"/>
      <c r="M567" s="99"/>
      <c r="N567" s="99"/>
      <c r="O567" s="99"/>
      <c r="P567" s="99"/>
      <c r="Q567" s="99"/>
      <c r="R567" s="99"/>
    </row>
    <row r="568" spans="11:18" x14ac:dyDescent="0.25">
      <c r="K568" s="99"/>
      <c r="L568" s="99"/>
      <c r="M568" s="99"/>
      <c r="N568" s="99"/>
      <c r="O568" s="99"/>
      <c r="P568" s="99"/>
      <c r="Q568" s="99"/>
      <c r="R568" s="99"/>
    </row>
    <row r="569" spans="11:18" x14ac:dyDescent="0.25">
      <c r="K569" s="99"/>
      <c r="L569" s="99"/>
      <c r="M569" s="99"/>
      <c r="N569" s="99"/>
      <c r="O569" s="99"/>
      <c r="P569" s="99"/>
      <c r="Q569" s="99"/>
      <c r="R569" s="99"/>
    </row>
    <row r="570" spans="11:18" x14ac:dyDescent="0.25">
      <c r="K570" s="99"/>
      <c r="L570" s="99"/>
      <c r="M570" s="99"/>
      <c r="N570" s="99"/>
      <c r="O570" s="99"/>
      <c r="P570" s="99"/>
      <c r="Q570" s="99"/>
      <c r="R570" s="99"/>
    </row>
    <row r="571" spans="11:18" x14ac:dyDescent="0.25">
      <c r="K571" s="99"/>
      <c r="L571" s="99"/>
      <c r="M571" s="99"/>
      <c r="N571" s="99"/>
      <c r="O571" s="99"/>
      <c r="P571" s="99"/>
      <c r="Q571" s="99"/>
      <c r="R571" s="99"/>
    </row>
    <row r="572" spans="11:18" x14ac:dyDescent="0.25">
      <c r="K572" s="99"/>
      <c r="L572" s="99"/>
      <c r="M572" s="99"/>
      <c r="N572" s="99"/>
      <c r="O572" s="99"/>
      <c r="P572" s="99"/>
      <c r="Q572" s="99"/>
      <c r="R572" s="99"/>
    </row>
    <row r="573" spans="11:18" x14ac:dyDescent="0.25">
      <c r="K573" s="99"/>
      <c r="L573" s="99"/>
      <c r="M573" s="99"/>
      <c r="N573" s="99"/>
      <c r="O573" s="99"/>
      <c r="P573" s="99"/>
      <c r="Q573" s="99"/>
      <c r="R573" s="99"/>
    </row>
    <row r="574" spans="11:18" x14ac:dyDescent="0.25">
      <c r="K574" s="99"/>
      <c r="L574" s="99"/>
      <c r="M574" s="99"/>
      <c r="N574" s="99"/>
      <c r="O574" s="99"/>
      <c r="P574" s="99"/>
      <c r="Q574" s="99"/>
      <c r="R574" s="99"/>
    </row>
    <row r="575" spans="11:18" x14ac:dyDescent="0.25">
      <c r="K575" s="99"/>
      <c r="L575" s="99"/>
      <c r="M575" s="99"/>
      <c r="N575" s="99"/>
      <c r="O575" s="99"/>
      <c r="P575" s="99"/>
      <c r="Q575" s="99"/>
      <c r="R575" s="99"/>
    </row>
    <row r="576" spans="11:18" x14ac:dyDescent="0.25">
      <c r="K576" s="99"/>
      <c r="L576" s="99"/>
      <c r="M576" s="99"/>
      <c r="N576" s="99"/>
      <c r="O576" s="99"/>
      <c r="P576" s="99"/>
      <c r="Q576" s="99"/>
      <c r="R576" s="99"/>
    </row>
    <row r="577" spans="11:18" x14ac:dyDescent="0.25">
      <c r="K577" s="99"/>
      <c r="L577" s="99"/>
      <c r="M577" s="99"/>
      <c r="N577" s="99"/>
      <c r="O577" s="99"/>
      <c r="P577" s="99"/>
      <c r="Q577" s="99"/>
      <c r="R577" s="99"/>
    </row>
    <row r="578" spans="11:18" x14ac:dyDescent="0.25">
      <c r="K578" s="99"/>
      <c r="L578" s="99"/>
      <c r="M578" s="99"/>
      <c r="N578" s="99"/>
      <c r="O578" s="99"/>
      <c r="P578" s="99"/>
      <c r="Q578" s="99"/>
      <c r="R578" s="99"/>
    </row>
    <row r="579" spans="11:18" x14ac:dyDescent="0.25">
      <c r="K579" s="99"/>
      <c r="L579" s="99"/>
      <c r="M579" s="99"/>
      <c r="N579" s="99"/>
      <c r="O579" s="99"/>
      <c r="P579" s="99"/>
      <c r="Q579" s="99"/>
      <c r="R579" s="99"/>
    </row>
    <row r="580" spans="11:18" x14ac:dyDescent="0.25">
      <c r="K580" s="99"/>
      <c r="L580" s="99"/>
      <c r="M580" s="99"/>
      <c r="N580" s="99"/>
      <c r="O580" s="99"/>
      <c r="P580" s="99"/>
      <c r="Q580" s="99"/>
      <c r="R580" s="99"/>
    </row>
    <row r="581" spans="11:18" x14ac:dyDescent="0.25">
      <c r="K581" s="99"/>
      <c r="L581" s="99"/>
      <c r="M581" s="99"/>
      <c r="N581" s="99"/>
      <c r="O581" s="99"/>
      <c r="P581" s="99"/>
      <c r="Q581" s="99"/>
      <c r="R581" s="99"/>
    </row>
    <row r="582" spans="11:18" x14ac:dyDescent="0.25">
      <c r="K582" s="99"/>
      <c r="L582" s="99"/>
      <c r="M582" s="99"/>
      <c r="N582" s="99"/>
      <c r="O582" s="99"/>
      <c r="P582" s="99"/>
      <c r="Q582" s="99"/>
      <c r="R582" s="99"/>
    </row>
    <row r="583" spans="11:18" x14ac:dyDescent="0.25">
      <c r="K583" s="99"/>
      <c r="L583" s="99"/>
      <c r="M583" s="99"/>
      <c r="N583" s="99"/>
      <c r="O583" s="99"/>
      <c r="P583" s="99"/>
      <c r="Q583" s="99"/>
      <c r="R583" s="99"/>
    </row>
    <row r="584" spans="11:18" x14ac:dyDescent="0.25">
      <c r="K584" s="99"/>
      <c r="L584" s="99"/>
      <c r="M584" s="99"/>
      <c r="N584" s="99"/>
      <c r="O584" s="99"/>
      <c r="P584" s="99"/>
      <c r="Q584" s="99"/>
      <c r="R584" s="99"/>
    </row>
    <row r="585" spans="11:18" x14ac:dyDescent="0.25">
      <c r="K585" s="99"/>
      <c r="L585" s="99"/>
      <c r="M585" s="99"/>
      <c r="N585" s="99"/>
      <c r="O585" s="99"/>
      <c r="P585" s="99"/>
      <c r="Q585" s="99"/>
      <c r="R585" s="99"/>
    </row>
    <row r="586" spans="11:18" x14ac:dyDescent="0.25">
      <c r="K586" s="99"/>
      <c r="L586" s="99"/>
      <c r="M586" s="99"/>
      <c r="N586" s="99"/>
      <c r="O586" s="99"/>
      <c r="P586" s="99"/>
      <c r="Q586" s="99"/>
      <c r="R586" s="99"/>
    </row>
    <row r="587" spans="11:18" x14ac:dyDescent="0.25">
      <c r="K587" s="99"/>
      <c r="L587" s="99"/>
      <c r="M587" s="99"/>
      <c r="N587" s="99"/>
      <c r="O587" s="99"/>
      <c r="P587" s="99"/>
      <c r="Q587" s="99"/>
      <c r="R587" s="99"/>
    </row>
    <row r="588" spans="11:18" x14ac:dyDescent="0.25">
      <c r="K588" s="99"/>
      <c r="L588" s="99"/>
      <c r="M588" s="99"/>
      <c r="N588" s="99"/>
      <c r="O588" s="99"/>
      <c r="P588" s="99"/>
      <c r="Q588" s="99"/>
      <c r="R588" s="99"/>
    </row>
    <row r="589" spans="11:18" x14ac:dyDescent="0.25">
      <c r="K589" s="99"/>
      <c r="L589" s="99"/>
      <c r="M589" s="99"/>
      <c r="N589" s="99"/>
      <c r="O589" s="99"/>
      <c r="P589" s="99"/>
      <c r="Q589" s="99"/>
      <c r="R589" s="99"/>
    </row>
    <row r="590" spans="11:18" x14ac:dyDescent="0.25">
      <c r="K590" s="99"/>
      <c r="L590" s="99"/>
      <c r="M590" s="99"/>
      <c r="N590" s="99"/>
      <c r="O590" s="99"/>
      <c r="P590" s="99"/>
      <c r="Q590" s="99"/>
      <c r="R590" s="99"/>
    </row>
    <row r="591" spans="11:18" x14ac:dyDescent="0.25">
      <c r="K591" s="99"/>
      <c r="L591" s="99"/>
      <c r="M591" s="99"/>
      <c r="N591" s="99"/>
      <c r="O591" s="99"/>
      <c r="P591" s="99"/>
      <c r="Q591" s="99"/>
      <c r="R591" s="99"/>
    </row>
    <row r="592" spans="11:18" x14ac:dyDescent="0.25">
      <c r="K592" s="99"/>
      <c r="L592" s="99"/>
      <c r="M592" s="99"/>
      <c r="N592" s="99"/>
      <c r="O592" s="99"/>
      <c r="P592" s="99"/>
      <c r="Q592" s="99"/>
      <c r="R592" s="99"/>
    </row>
    <row r="593" spans="11:18" x14ac:dyDescent="0.25">
      <c r="K593" s="99"/>
      <c r="L593" s="99"/>
      <c r="M593" s="99"/>
      <c r="N593" s="99"/>
      <c r="O593" s="99"/>
      <c r="P593" s="99"/>
      <c r="Q593" s="99"/>
      <c r="R593" s="99"/>
    </row>
    <row r="594" spans="11:18" x14ac:dyDescent="0.25">
      <c r="K594" s="99"/>
      <c r="L594" s="99"/>
      <c r="M594" s="99"/>
      <c r="N594" s="99"/>
      <c r="O594" s="99"/>
      <c r="P594" s="99"/>
      <c r="Q594" s="99"/>
      <c r="R594" s="99"/>
    </row>
    <row r="595" spans="11:18" x14ac:dyDescent="0.25">
      <c r="K595" s="99"/>
      <c r="L595" s="99"/>
      <c r="M595" s="99"/>
      <c r="N595" s="99"/>
      <c r="O595" s="99"/>
      <c r="P595" s="99"/>
      <c r="Q595" s="99"/>
      <c r="R595" s="99"/>
    </row>
    <row r="596" spans="11:18" x14ac:dyDescent="0.25">
      <c r="K596" s="99"/>
      <c r="L596" s="99"/>
      <c r="M596" s="99"/>
      <c r="N596" s="99"/>
      <c r="O596" s="99"/>
      <c r="P596" s="99"/>
      <c r="Q596" s="99"/>
      <c r="R596" s="99"/>
    </row>
    <row r="597" spans="11:18" x14ac:dyDescent="0.25">
      <c r="K597" s="99"/>
      <c r="L597" s="99"/>
      <c r="M597" s="99"/>
      <c r="N597" s="99"/>
      <c r="O597" s="99"/>
      <c r="P597" s="99"/>
      <c r="Q597" s="99"/>
      <c r="R597" s="99"/>
    </row>
    <row r="598" spans="11:18" x14ac:dyDescent="0.25">
      <c r="K598" s="99"/>
      <c r="L598" s="99"/>
      <c r="M598" s="99"/>
      <c r="N598" s="99"/>
      <c r="O598" s="99"/>
      <c r="P598" s="99"/>
      <c r="Q598" s="99"/>
      <c r="R598" s="99"/>
    </row>
    <row r="599" spans="11:18" x14ac:dyDescent="0.25">
      <c r="K599" s="99"/>
      <c r="L599" s="99"/>
      <c r="M599" s="99"/>
      <c r="N599" s="99"/>
      <c r="O599" s="99"/>
      <c r="P599" s="99"/>
      <c r="Q599" s="99"/>
      <c r="R599" s="99"/>
    </row>
    <row r="600" spans="11:18" x14ac:dyDescent="0.25">
      <c r="K600" s="99"/>
      <c r="L600" s="99"/>
      <c r="M600" s="99"/>
      <c r="N600" s="99"/>
      <c r="O600" s="99"/>
      <c r="P600" s="99"/>
      <c r="Q600" s="99"/>
      <c r="R600" s="99"/>
    </row>
    <row r="601" spans="11:18" x14ac:dyDescent="0.25">
      <c r="K601" s="99"/>
      <c r="L601" s="99"/>
      <c r="M601" s="99"/>
      <c r="N601" s="99"/>
      <c r="O601" s="99"/>
      <c r="P601" s="99"/>
      <c r="Q601" s="99"/>
      <c r="R601" s="99"/>
    </row>
    <row r="602" spans="11:18" x14ac:dyDescent="0.25">
      <c r="K602" s="99"/>
      <c r="L602" s="99"/>
      <c r="M602" s="99"/>
      <c r="N602" s="99"/>
      <c r="O602" s="99"/>
      <c r="P602" s="99"/>
      <c r="Q602" s="99"/>
      <c r="R602" s="99"/>
    </row>
    <row r="603" spans="11:18" x14ac:dyDescent="0.25">
      <c r="K603" s="99"/>
      <c r="L603" s="99"/>
      <c r="M603" s="99"/>
      <c r="N603" s="99"/>
      <c r="O603" s="99"/>
      <c r="P603" s="99"/>
      <c r="Q603" s="99"/>
      <c r="R603" s="99"/>
    </row>
    <row r="604" spans="11:18" x14ac:dyDescent="0.25">
      <c r="K604" s="99"/>
      <c r="L604" s="99"/>
      <c r="M604" s="99"/>
      <c r="N604" s="99"/>
      <c r="O604" s="99"/>
      <c r="P604" s="99"/>
      <c r="Q604" s="99"/>
      <c r="R604" s="99"/>
    </row>
    <row r="605" spans="11:18" x14ac:dyDescent="0.25">
      <c r="K605" s="99"/>
      <c r="L605" s="99"/>
      <c r="M605" s="99"/>
      <c r="N605" s="99"/>
      <c r="O605" s="99"/>
      <c r="P605" s="99"/>
      <c r="Q605" s="99"/>
      <c r="R605" s="99"/>
    </row>
    <row r="606" spans="11:18" x14ac:dyDescent="0.25">
      <c r="K606" s="99"/>
      <c r="L606" s="99"/>
      <c r="M606" s="99"/>
      <c r="N606" s="99"/>
      <c r="O606" s="99"/>
      <c r="P606" s="99"/>
      <c r="Q606" s="99"/>
      <c r="R606" s="99"/>
    </row>
    <row r="607" spans="11:18" x14ac:dyDescent="0.25">
      <c r="K607" s="99"/>
      <c r="L607" s="99"/>
      <c r="M607" s="99"/>
      <c r="N607" s="99"/>
      <c r="O607" s="99"/>
      <c r="P607" s="99"/>
      <c r="Q607" s="99"/>
      <c r="R607" s="99"/>
    </row>
    <row r="608" spans="11:18" x14ac:dyDescent="0.25">
      <c r="K608" s="99"/>
      <c r="L608" s="99"/>
      <c r="M608" s="99"/>
      <c r="N608" s="99"/>
      <c r="O608" s="99"/>
      <c r="P608" s="99"/>
      <c r="Q608" s="99"/>
      <c r="R608" s="99"/>
    </row>
    <row r="609" spans="11:18" x14ac:dyDescent="0.25">
      <c r="K609" s="99"/>
      <c r="L609" s="99"/>
      <c r="M609" s="99"/>
      <c r="N609" s="99"/>
      <c r="O609" s="99"/>
      <c r="P609" s="99"/>
      <c r="Q609" s="99"/>
      <c r="R609" s="99"/>
    </row>
    <row r="610" spans="11:18" x14ac:dyDescent="0.25">
      <c r="K610" s="99"/>
      <c r="L610" s="99"/>
      <c r="M610" s="99"/>
      <c r="N610" s="99"/>
      <c r="O610" s="99"/>
      <c r="P610" s="99"/>
      <c r="Q610" s="99"/>
      <c r="R610" s="99"/>
    </row>
    <row r="611" spans="11:18" x14ac:dyDescent="0.25">
      <c r="K611" s="99"/>
      <c r="L611" s="99"/>
      <c r="M611" s="99"/>
      <c r="N611" s="99"/>
      <c r="O611" s="99"/>
      <c r="P611" s="99"/>
      <c r="Q611" s="99"/>
      <c r="R611" s="99"/>
    </row>
    <row r="612" spans="11:18" x14ac:dyDescent="0.25">
      <c r="K612" s="99"/>
      <c r="L612" s="99"/>
      <c r="M612" s="99"/>
      <c r="N612" s="99"/>
      <c r="O612" s="99"/>
      <c r="P612" s="99"/>
      <c r="Q612" s="99"/>
      <c r="R612" s="99"/>
    </row>
    <row r="613" spans="11:18" x14ac:dyDescent="0.25">
      <c r="K613" s="99"/>
      <c r="L613" s="99"/>
      <c r="M613" s="99"/>
      <c r="N613" s="99"/>
      <c r="O613" s="99"/>
      <c r="P613" s="99"/>
      <c r="Q613" s="99"/>
      <c r="R613" s="99"/>
    </row>
    <row r="614" spans="11:18" x14ac:dyDescent="0.25">
      <c r="K614" s="99"/>
      <c r="L614" s="99"/>
      <c r="M614" s="99"/>
      <c r="N614" s="99"/>
      <c r="O614" s="99"/>
      <c r="P614" s="99"/>
      <c r="Q614" s="99"/>
      <c r="R614" s="99"/>
    </row>
    <row r="615" spans="11:18" x14ac:dyDescent="0.25">
      <c r="K615" s="99"/>
      <c r="L615" s="99"/>
      <c r="M615" s="99"/>
      <c r="N615" s="99"/>
      <c r="O615" s="99"/>
      <c r="P615" s="99"/>
      <c r="Q615" s="99"/>
      <c r="R615" s="99"/>
    </row>
    <row r="616" spans="11:18" x14ac:dyDescent="0.25">
      <c r="K616" s="99"/>
      <c r="L616" s="99"/>
      <c r="M616" s="99"/>
      <c r="N616" s="99"/>
      <c r="O616" s="99"/>
      <c r="P616" s="99"/>
      <c r="Q616" s="99"/>
      <c r="R616" s="99"/>
    </row>
    <row r="617" spans="11:18" x14ac:dyDescent="0.25">
      <c r="K617" s="99"/>
      <c r="L617" s="99"/>
      <c r="M617" s="99"/>
      <c r="N617" s="99"/>
      <c r="O617" s="99"/>
      <c r="P617" s="99"/>
      <c r="Q617" s="99"/>
      <c r="R617" s="99"/>
    </row>
    <row r="618" spans="11:18" x14ac:dyDescent="0.25">
      <c r="K618" s="99"/>
      <c r="L618" s="99"/>
      <c r="M618" s="99"/>
      <c r="N618" s="99"/>
      <c r="O618" s="99"/>
      <c r="P618" s="99"/>
      <c r="Q618" s="99"/>
      <c r="R618" s="99"/>
    </row>
    <row r="619" spans="11:18" x14ac:dyDescent="0.25">
      <c r="K619" s="99"/>
      <c r="L619" s="99"/>
      <c r="M619" s="99"/>
      <c r="N619" s="99"/>
      <c r="O619" s="99"/>
      <c r="P619" s="99"/>
      <c r="Q619" s="99"/>
      <c r="R619" s="99"/>
    </row>
    <row r="620" spans="11:18" x14ac:dyDescent="0.25">
      <c r="K620" s="99"/>
      <c r="L620" s="99"/>
      <c r="M620" s="99"/>
      <c r="N620" s="99"/>
      <c r="O620" s="99"/>
      <c r="P620" s="99"/>
      <c r="Q620" s="99"/>
      <c r="R620" s="99"/>
    </row>
    <row r="621" spans="11:18" x14ac:dyDescent="0.25">
      <c r="K621" s="99"/>
      <c r="L621" s="99"/>
      <c r="M621" s="99"/>
      <c r="N621" s="99"/>
      <c r="O621" s="99"/>
      <c r="P621" s="99"/>
      <c r="Q621" s="99"/>
      <c r="R621" s="99"/>
    </row>
    <row r="622" spans="11:18" x14ac:dyDescent="0.25">
      <c r="K622" s="99"/>
      <c r="L622" s="99"/>
      <c r="M622" s="99"/>
      <c r="N622" s="99"/>
      <c r="O622" s="99"/>
      <c r="P622" s="99"/>
      <c r="Q622" s="99"/>
      <c r="R622" s="99"/>
    </row>
    <row r="623" spans="11:18" x14ac:dyDescent="0.25">
      <c r="K623" s="99"/>
      <c r="L623" s="99"/>
      <c r="M623" s="99"/>
      <c r="N623" s="99"/>
      <c r="O623" s="99"/>
      <c r="P623" s="99"/>
      <c r="Q623" s="99"/>
      <c r="R623" s="99"/>
    </row>
    <row r="624" spans="11:18" x14ac:dyDescent="0.25">
      <c r="K624" s="99"/>
      <c r="L624" s="99"/>
      <c r="M624" s="99"/>
      <c r="N624" s="99"/>
      <c r="O624" s="99"/>
      <c r="P624" s="99"/>
      <c r="Q624" s="99"/>
      <c r="R624" s="99"/>
    </row>
    <row r="625" spans="11:18" x14ac:dyDescent="0.25">
      <c r="K625" s="99"/>
      <c r="L625" s="99"/>
      <c r="M625" s="99"/>
      <c r="N625" s="99"/>
      <c r="O625" s="99"/>
      <c r="P625" s="99"/>
      <c r="Q625" s="99"/>
      <c r="R625" s="99"/>
    </row>
    <row r="626" spans="11:18" x14ac:dyDescent="0.25">
      <c r="K626" s="99"/>
      <c r="L626" s="99"/>
      <c r="M626" s="99"/>
      <c r="N626" s="99"/>
      <c r="O626" s="99"/>
      <c r="P626" s="99"/>
      <c r="Q626" s="99"/>
      <c r="R626" s="99"/>
    </row>
    <row r="627" spans="11:18" x14ac:dyDescent="0.25">
      <c r="K627" s="99"/>
      <c r="L627" s="99"/>
      <c r="M627" s="99"/>
      <c r="N627" s="99"/>
      <c r="O627" s="99"/>
      <c r="P627" s="99"/>
      <c r="Q627" s="99"/>
      <c r="R627" s="99"/>
    </row>
    <row r="628" spans="11:18" x14ac:dyDescent="0.25">
      <c r="K628" s="99"/>
      <c r="L628" s="99"/>
      <c r="M628" s="99"/>
      <c r="N628" s="99"/>
      <c r="O628" s="99"/>
      <c r="P628" s="99"/>
      <c r="Q628" s="99"/>
      <c r="R628" s="99"/>
    </row>
    <row r="629" spans="11:18" x14ac:dyDescent="0.25">
      <c r="K629" s="99"/>
      <c r="L629" s="99"/>
      <c r="M629" s="99"/>
      <c r="N629" s="99"/>
      <c r="O629" s="99"/>
      <c r="P629" s="99"/>
      <c r="Q629" s="99"/>
      <c r="R629" s="99"/>
    </row>
    <row r="630" spans="11:18" x14ac:dyDescent="0.25">
      <c r="K630" s="99"/>
      <c r="L630" s="99"/>
      <c r="M630" s="99"/>
      <c r="N630" s="99"/>
      <c r="O630" s="99"/>
      <c r="P630" s="99"/>
      <c r="Q630" s="99"/>
      <c r="R630" s="99"/>
    </row>
    <row r="631" spans="11:18" x14ac:dyDescent="0.25">
      <c r="K631" s="99"/>
      <c r="L631" s="99"/>
      <c r="M631" s="99"/>
      <c r="N631" s="99"/>
      <c r="O631" s="99"/>
      <c r="P631" s="99"/>
      <c r="Q631" s="99"/>
      <c r="R631" s="99"/>
    </row>
    <row r="632" spans="11:18" x14ac:dyDescent="0.25">
      <c r="K632" s="99"/>
      <c r="L632" s="99"/>
      <c r="M632" s="99"/>
      <c r="N632" s="99"/>
      <c r="O632" s="99"/>
      <c r="P632" s="99"/>
      <c r="Q632" s="99"/>
      <c r="R632" s="99"/>
    </row>
    <row r="633" spans="11:18" x14ac:dyDescent="0.25">
      <c r="K633" s="99"/>
      <c r="L633" s="99"/>
      <c r="M633" s="99"/>
      <c r="N633" s="99"/>
      <c r="O633" s="99"/>
      <c r="P633" s="99"/>
      <c r="Q633" s="99"/>
      <c r="R633" s="99"/>
    </row>
    <row r="634" spans="11:18" x14ac:dyDescent="0.25">
      <c r="K634" s="99"/>
      <c r="L634" s="99"/>
      <c r="M634" s="99"/>
      <c r="N634" s="99"/>
      <c r="O634" s="99"/>
      <c r="P634" s="99"/>
      <c r="Q634" s="99"/>
      <c r="R634" s="99"/>
    </row>
    <row r="635" spans="11:18" x14ac:dyDescent="0.25">
      <c r="K635" s="99"/>
      <c r="L635" s="99"/>
      <c r="M635" s="99"/>
      <c r="N635" s="99"/>
      <c r="O635" s="99"/>
      <c r="P635" s="99"/>
      <c r="Q635" s="99"/>
      <c r="R635" s="99"/>
    </row>
    <row r="636" spans="11:18" x14ac:dyDescent="0.25">
      <c r="K636" s="99"/>
      <c r="L636" s="99"/>
      <c r="M636" s="99"/>
      <c r="N636" s="99"/>
      <c r="O636" s="99"/>
      <c r="P636" s="99"/>
      <c r="Q636" s="99"/>
      <c r="R636" s="99"/>
    </row>
    <row r="637" spans="11:18" x14ac:dyDescent="0.25">
      <c r="K637" s="99"/>
      <c r="L637" s="99"/>
      <c r="M637" s="99"/>
      <c r="N637" s="99"/>
      <c r="O637" s="99"/>
      <c r="P637" s="99"/>
      <c r="Q637" s="99"/>
      <c r="R637" s="99"/>
    </row>
    <row r="638" spans="11:18" x14ac:dyDescent="0.25">
      <c r="K638" s="99"/>
      <c r="L638" s="99"/>
      <c r="M638" s="99"/>
      <c r="N638" s="99"/>
      <c r="O638" s="99"/>
      <c r="P638" s="99"/>
      <c r="Q638" s="99"/>
      <c r="R638" s="99"/>
    </row>
    <row r="639" spans="11:18" x14ac:dyDescent="0.25">
      <c r="K639" s="99"/>
      <c r="L639" s="99"/>
      <c r="M639" s="99"/>
      <c r="N639" s="99"/>
      <c r="O639" s="99"/>
      <c r="P639" s="99"/>
      <c r="Q639" s="99"/>
      <c r="R639" s="99"/>
    </row>
    <row r="640" spans="11:18" x14ac:dyDescent="0.25">
      <c r="K640" s="99"/>
      <c r="L640" s="99"/>
      <c r="M640" s="99"/>
      <c r="N640" s="99"/>
      <c r="O640" s="99"/>
      <c r="P640" s="99"/>
      <c r="Q640" s="99"/>
      <c r="R640" s="99"/>
    </row>
    <row r="641" spans="11:18" x14ac:dyDescent="0.25">
      <c r="K641" s="99"/>
      <c r="L641" s="99"/>
      <c r="M641" s="99"/>
      <c r="N641" s="99"/>
      <c r="O641" s="99"/>
      <c r="P641" s="99"/>
      <c r="Q641" s="99"/>
      <c r="R641" s="99"/>
    </row>
    <row r="642" spans="11:18" x14ac:dyDescent="0.25">
      <c r="K642" s="99"/>
      <c r="L642" s="99"/>
      <c r="M642" s="99"/>
      <c r="N642" s="99"/>
      <c r="O642" s="99"/>
      <c r="P642" s="99"/>
      <c r="Q642" s="99"/>
      <c r="R642" s="99"/>
    </row>
    <row r="643" spans="11:18" x14ac:dyDescent="0.25">
      <c r="K643" s="99"/>
      <c r="L643" s="99"/>
      <c r="M643" s="99"/>
      <c r="N643" s="99"/>
      <c r="O643" s="99"/>
      <c r="P643" s="99"/>
      <c r="Q643" s="99"/>
      <c r="R643" s="99"/>
    </row>
    <row r="644" spans="11:18" x14ac:dyDescent="0.25">
      <c r="K644" s="99"/>
      <c r="L644" s="99"/>
      <c r="M644" s="99"/>
      <c r="N644" s="99"/>
      <c r="O644" s="99"/>
      <c r="P644" s="99"/>
      <c r="Q644" s="99"/>
      <c r="R644" s="99"/>
    </row>
    <row r="645" spans="11:18" x14ac:dyDescent="0.25">
      <c r="K645" s="99"/>
      <c r="L645" s="99"/>
      <c r="M645" s="99"/>
      <c r="N645" s="99"/>
      <c r="O645" s="99"/>
      <c r="P645" s="99"/>
      <c r="Q645" s="99"/>
      <c r="R645" s="99"/>
    </row>
    <row r="646" spans="11:18" x14ac:dyDescent="0.25">
      <c r="K646" s="99"/>
      <c r="L646" s="99"/>
      <c r="M646" s="99"/>
      <c r="N646" s="99"/>
      <c r="O646" s="99"/>
      <c r="P646" s="99"/>
      <c r="Q646" s="99"/>
      <c r="R646" s="99"/>
    </row>
    <row r="647" spans="11:18" x14ac:dyDescent="0.25">
      <c r="K647" s="99"/>
      <c r="L647" s="99"/>
      <c r="M647" s="99"/>
      <c r="N647" s="99"/>
      <c r="O647" s="99"/>
      <c r="P647" s="99"/>
      <c r="Q647" s="99"/>
      <c r="R647" s="99"/>
    </row>
    <row r="648" spans="11:18" x14ac:dyDescent="0.25">
      <c r="K648" s="99"/>
      <c r="L648" s="99"/>
      <c r="M648" s="99"/>
      <c r="N648" s="99"/>
      <c r="O648" s="99"/>
      <c r="P648" s="99"/>
      <c r="Q648" s="99"/>
      <c r="R648" s="99"/>
    </row>
    <row r="649" spans="11:18" x14ac:dyDescent="0.25">
      <c r="K649" s="99"/>
      <c r="L649" s="99"/>
      <c r="M649" s="99"/>
      <c r="N649" s="99"/>
      <c r="O649" s="99"/>
      <c r="P649" s="99"/>
      <c r="Q649" s="99"/>
      <c r="R649" s="99"/>
    </row>
    <row r="650" spans="11:18" x14ac:dyDescent="0.25">
      <c r="K650" s="99"/>
      <c r="L650" s="99"/>
      <c r="M650" s="99"/>
      <c r="N650" s="99"/>
      <c r="O650" s="99"/>
      <c r="P650" s="99"/>
      <c r="Q650" s="99"/>
      <c r="R650" s="99"/>
    </row>
    <row r="651" spans="11:18" x14ac:dyDescent="0.25">
      <c r="K651" s="99"/>
      <c r="L651" s="99"/>
      <c r="M651" s="99"/>
      <c r="N651" s="99"/>
      <c r="O651" s="99"/>
      <c r="P651" s="99"/>
      <c r="Q651" s="99"/>
      <c r="R651" s="99"/>
    </row>
    <row r="652" spans="11:18" x14ac:dyDescent="0.25">
      <c r="K652" s="99"/>
      <c r="L652" s="99"/>
      <c r="M652" s="99"/>
      <c r="N652" s="99"/>
      <c r="O652" s="99"/>
      <c r="P652" s="99"/>
      <c r="Q652" s="99"/>
      <c r="R652" s="99"/>
    </row>
    <row r="653" spans="11:18" x14ac:dyDescent="0.25">
      <c r="K653" s="99"/>
      <c r="L653" s="99"/>
      <c r="M653" s="99"/>
      <c r="N653" s="99"/>
      <c r="O653" s="99"/>
      <c r="P653" s="99"/>
      <c r="Q653" s="99"/>
      <c r="R653" s="99"/>
    </row>
    <row r="654" spans="11:18" x14ac:dyDescent="0.25">
      <c r="K654" s="99"/>
      <c r="L654" s="99"/>
      <c r="M654" s="99"/>
      <c r="N654" s="99"/>
      <c r="O654" s="99"/>
      <c r="P654" s="99"/>
      <c r="Q654" s="99"/>
      <c r="R654" s="99"/>
    </row>
    <row r="655" spans="11:18" x14ac:dyDescent="0.25">
      <c r="K655" s="99"/>
      <c r="L655" s="99"/>
      <c r="M655" s="99"/>
      <c r="N655" s="99"/>
      <c r="O655" s="99"/>
      <c r="P655" s="99"/>
      <c r="Q655" s="99"/>
      <c r="R655" s="99"/>
    </row>
    <row r="656" spans="11:18" x14ac:dyDescent="0.25">
      <c r="K656" s="99"/>
      <c r="L656" s="99"/>
      <c r="M656" s="99"/>
      <c r="N656" s="99"/>
      <c r="O656" s="99"/>
      <c r="P656" s="99"/>
      <c r="Q656" s="99"/>
      <c r="R656" s="99"/>
    </row>
    <row r="657" spans="11:18" x14ac:dyDescent="0.25">
      <c r="K657" s="99"/>
      <c r="L657" s="99"/>
      <c r="M657" s="99"/>
      <c r="N657" s="99"/>
      <c r="O657" s="99"/>
      <c r="P657" s="99"/>
      <c r="Q657" s="99"/>
      <c r="R657" s="99"/>
    </row>
    <row r="658" spans="11:18" x14ac:dyDescent="0.25">
      <c r="K658" s="99"/>
      <c r="L658" s="99"/>
      <c r="M658" s="99"/>
      <c r="N658" s="99"/>
      <c r="O658" s="99"/>
      <c r="P658" s="99"/>
      <c r="Q658" s="99"/>
      <c r="R658" s="99"/>
    </row>
    <row r="659" spans="11:18" x14ac:dyDescent="0.25">
      <c r="K659" s="99"/>
      <c r="L659" s="99"/>
      <c r="M659" s="99"/>
      <c r="N659" s="99"/>
      <c r="O659" s="99"/>
      <c r="P659" s="99"/>
      <c r="Q659" s="99"/>
      <c r="R659" s="99"/>
    </row>
    <row r="660" spans="11:18" x14ac:dyDescent="0.25">
      <c r="K660" s="99"/>
      <c r="L660" s="99"/>
      <c r="M660" s="99"/>
      <c r="N660" s="99"/>
      <c r="O660" s="99"/>
      <c r="P660" s="99"/>
      <c r="Q660" s="99"/>
      <c r="R660" s="99"/>
    </row>
    <row r="661" spans="11:18" x14ac:dyDescent="0.25">
      <c r="K661" s="99"/>
      <c r="L661" s="99"/>
      <c r="M661" s="99"/>
      <c r="N661" s="99"/>
      <c r="O661" s="99"/>
      <c r="P661" s="99"/>
      <c r="Q661" s="99"/>
      <c r="R661" s="99"/>
    </row>
    <row r="662" spans="11:18" x14ac:dyDescent="0.25">
      <c r="K662" s="99"/>
      <c r="L662" s="99"/>
      <c r="M662" s="99"/>
      <c r="N662" s="99"/>
      <c r="O662" s="99"/>
      <c r="P662" s="99"/>
      <c r="Q662" s="99"/>
      <c r="R662" s="99"/>
    </row>
    <row r="663" spans="11:18" x14ac:dyDescent="0.25">
      <c r="K663" s="99"/>
      <c r="L663" s="99"/>
      <c r="M663" s="99"/>
      <c r="N663" s="99"/>
      <c r="O663" s="99"/>
      <c r="P663" s="99"/>
      <c r="Q663" s="99"/>
      <c r="R663" s="99"/>
    </row>
    <row r="664" spans="11:18" x14ac:dyDescent="0.25">
      <c r="K664" s="99"/>
      <c r="L664" s="99"/>
      <c r="M664" s="99"/>
      <c r="N664" s="99"/>
      <c r="O664" s="99"/>
      <c r="P664" s="99"/>
      <c r="Q664" s="99"/>
      <c r="R664" s="99"/>
    </row>
    <row r="665" spans="11:18" x14ac:dyDescent="0.25">
      <c r="K665" s="99"/>
      <c r="L665" s="99"/>
      <c r="M665" s="99"/>
      <c r="N665" s="99"/>
      <c r="O665" s="99"/>
      <c r="P665" s="99"/>
      <c r="Q665" s="99"/>
      <c r="R665" s="99"/>
    </row>
    <row r="666" spans="11:18" x14ac:dyDescent="0.25">
      <c r="K666" s="99"/>
      <c r="L666" s="99"/>
      <c r="M666" s="99"/>
      <c r="N666" s="99"/>
      <c r="O666" s="99"/>
      <c r="P666" s="99"/>
      <c r="Q666" s="99"/>
      <c r="R666" s="99"/>
    </row>
    <row r="667" spans="11:18" x14ac:dyDescent="0.25">
      <c r="K667" s="99"/>
      <c r="L667" s="99"/>
      <c r="M667" s="99"/>
      <c r="N667" s="99"/>
      <c r="O667" s="99"/>
      <c r="P667" s="99"/>
      <c r="Q667" s="99"/>
      <c r="R667" s="99"/>
    </row>
    <row r="668" spans="11:18" x14ac:dyDescent="0.25">
      <c r="K668" s="99"/>
      <c r="L668" s="99"/>
      <c r="M668" s="99"/>
      <c r="N668" s="99"/>
      <c r="O668" s="99"/>
      <c r="P668" s="99"/>
      <c r="Q668" s="99"/>
      <c r="R668" s="99"/>
    </row>
    <row r="669" spans="11:18" x14ac:dyDescent="0.25">
      <c r="K669" s="99"/>
      <c r="L669" s="99"/>
      <c r="M669" s="99"/>
      <c r="N669" s="99"/>
      <c r="O669" s="99"/>
      <c r="P669" s="99"/>
      <c r="Q669" s="99"/>
      <c r="R669" s="99"/>
    </row>
    <row r="670" spans="11:18" x14ac:dyDescent="0.25">
      <c r="K670" s="99"/>
      <c r="L670" s="99"/>
      <c r="M670" s="99"/>
      <c r="N670" s="99"/>
      <c r="O670" s="99"/>
      <c r="P670" s="99"/>
      <c r="Q670" s="99"/>
      <c r="R670" s="99"/>
    </row>
    <row r="671" spans="11:18" x14ac:dyDescent="0.25">
      <c r="K671" s="99"/>
      <c r="L671" s="99"/>
      <c r="M671" s="99"/>
      <c r="N671" s="99"/>
      <c r="O671" s="99"/>
      <c r="P671" s="99"/>
      <c r="Q671" s="99"/>
      <c r="R671" s="99"/>
    </row>
    <row r="672" spans="11:18" x14ac:dyDescent="0.25">
      <c r="K672" s="99"/>
      <c r="L672" s="99"/>
      <c r="M672" s="99"/>
      <c r="N672" s="99"/>
      <c r="O672" s="99"/>
      <c r="P672" s="99"/>
      <c r="Q672" s="99"/>
      <c r="R672" s="99"/>
    </row>
    <row r="673" spans="11:18" x14ac:dyDescent="0.25">
      <c r="K673" s="99"/>
      <c r="L673" s="99"/>
      <c r="M673" s="99"/>
      <c r="N673" s="99"/>
      <c r="O673" s="99"/>
      <c r="P673" s="99"/>
      <c r="Q673" s="99"/>
      <c r="R673" s="99"/>
    </row>
    <row r="674" spans="11:18" x14ac:dyDescent="0.25">
      <c r="K674" s="99"/>
      <c r="L674" s="99"/>
      <c r="M674" s="99"/>
      <c r="N674" s="99"/>
      <c r="O674" s="99"/>
      <c r="P674" s="99"/>
      <c r="Q674" s="99"/>
      <c r="R674" s="99"/>
    </row>
    <row r="675" spans="11:18" x14ac:dyDescent="0.25">
      <c r="K675" s="99"/>
      <c r="L675" s="99"/>
      <c r="M675" s="99"/>
      <c r="N675" s="99"/>
      <c r="O675" s="99"/>
      <c r="P675" s="99"/>
      <c r="Q675" s="99"/>
      <c r="R675" s="99"/>
    </row>
    <row r="676" spans="11:18" x14ac:dyDescent="0.25">
      <c r="K676" s="99"/>
      <c r="L676" s="99"/>
      <c r="M676" s="99"/>
      <c r="N676" s="99"/>
      <c r="O676" s="99"/>
      <c r="P676" s="99"/>
      <c r="Q676" s="99"/>
      <c r="R676" s="99"/>
    </row>
    <row r="677" spans="11:18" x14ac:dyDescent="0.25">
      <c r="K677" s="99"/>
      <c r="L677" s="99"/>
      <c r="M677" s="99"/>
      <c r="N677" s="99"/>
      <c r="O677" s="99"/>
      <c r="P677" s="99"/>
      <c r="Q677" s="99"/>
      <c r="R677" s="99"/>
    </row>
    <row r="678" spans="11:18" x14ac:dyDescent="0.25">
      <c r="K678" s="99"/>
      <c r="L678" s="99"/>
      <c r="M678" s="99"/>
      <c r="N678" s="99"/>
      <c r="O678" s="99"/>
      <c r="P678" s="99"/>
      <c r="Q678" s="99"/>
      <c r="R678" s="99"/>
    </row>
    <row r="679" spans="11:18" x14ac:dyDescent="0.25">
      <c r="K679" s="99"/>
      <c r="L679" s="99"/>
      <c r="M679" s="99"/>
      <c r="N679" s="99"/>
      <c r="O679" s="99"/>
      <c r="P679" s="99"/>
      <c r="Q679" s="99"/>
      <c r="R679" s="99"/>
    </row>
    <row r="680" spans="11:18" x14ac:dyDescent="0.25">
      <c r="K680" s="99"/>
      <c r="L680" s="99"/>
      <c r="M680" s="99"/>
      <c r="N680" s="99"/>
      <c r="O680" s="99"/>
      <c r="P680" s="99"/>
      <c r="Q680" s="99"/>
      <c r="R680" s="99"/>
    </row>
    <row r="681" spans="11:18" x14ac:dyDescent="0.25">
      <c r="K681" s="99"/>
      <c r="L681" s="99"/>
      <c r="M681" s="99"/>
      <c r="N681" s="99"/>
      <c r="O681" s="99"/>
      <c r="P681" s="99"/>
      <c r="Q681" s="99"/>
      <c r="R681" s="99"/>
    </row>
    <row r="682" spans="11:18" x14ac:dyDescent="0.25">
      <c r="K682" s="99"/>
      <c r="L682" s="99"/>
      <c r="M682" s="99"/>
      <c r="N682" s="99"/>
      <c r="O682" s="99"/>
      <c r="P682" s="99"/>
      <c r="Q682" s="99"/>
      <c r="R682" s="99"/>
    </row>
    <row r="683" spans="11:18" x14ac:dyDescent="0.25">
      <c r="K683" s="99"/>
      <c r="L683" s="99"/>
      <c r="M683" s="99"/>
      <c r="N683" s="99"/>
      <c r="O683" s="99"/>
      <c r="P683" s="99"/>
      <c r="Q683" s="99"/>
      <c r="R683" s="99"/>
    </row>
    <row r="684" spans="11:18" x14ac:dyDescent="0.25">
      <c r="K684" s="99"/>
      <c r="L684" s="99"/>
      <c r="M684" s="99"/>
      <c r="N684" s="99"/>
      <c r="O684" s="99"/>
      <c r="P684" s="99"/>
      <c r="Q684" s="99"/>
      <c r="R684" s="99"/>
    </row>
    <row r="685" spans="11:18" x14ac:dyDescent="0.25">
      <c r="K685" s="99"/>
      <c r="L685" s="99"/>
      <c r="M685" s="99"/>
      <c r="N685" s="99"/>
      <c r="O685" s="99"/>
      <c r="P685" s="99"/>
      <c r="Q685" s="99"/>
      <c r="R685" s="99"/>
    </row>
    <row r="686" spans="11:18" x14ac:dyDescent="0.25">
      <c r="K686" s="99"/>
      <c r="L686" s="99"/>
      <c r="M686" s="99"/>
      <c r="N686" s="99"/>
      <c r="O686" s="99"/>
      <c r="P686" s="99"/>
      <c r="Q686" s="99"/>
      <c r="R686" s="99"/>
    </row>
    <row r="687" spans="11:18" x14ac:dyDescent="0.25">
      <c r="K687" s="99"/>
      <c r="L687" s="99"/>
      <c r="M687" s="99"/>
      <c r="N687" s="99"/>
      <c r="O687" s="99"/>
      <c r="P687" s="99"/>
      <c r="Q687" s="99"/>
      <c r="R687" s="99"/>
    </row>
    <row r="688" spans="11:18" x14ac:dyDescent="0.25">
      <c r="K688" s="99"/>
      <c r="L688" s="99"/>
      <c r="M688" s="99"/>
      <c r="N688" s="99"/>
      <c r="O688" s="99"/>
      <c r="P688" s="99"/>
      <c r="Q688" s="99"/>
      <c r="R688" s="99"/>
    </row>
    <row r="689" spans="11:18" x14ac:dyDescent="0.25">
      <c r="K689" s="99"/>
      <c r="L689" s="99"/>
      <c r="M689" s="99"/>
      <c r="N689" s="99"/>
      <c r="O689" s="99"/>
      <c r="P689" s="99"/>
      <c r="Q689" s="99"/>
      <c r="R689" s="99"/>
    </row>
    <row r="690" spans="11:18" x14ac:dyDescent="0.25">
      <c r="K690" s="99"/>
      <c r="L690" s="99"/>
      <c r="M690" s="99"/>
      <c r="N690" s="99"/>
      <c r="O690" s="99"/>
      <c r="P690" s="99"/>
      <c r="Q690" s="99"/>
      <c r="R690" s="99"/>
    </row>
    <row r="691" spans="11:18" x14ac:dyDescent="0.25">
      <c r="K691" s="99"/>
      <c r="L691" s="99"/>
      <c r="M691" s="99"/>
      <c r="N691" s="99"/>
      <c r="O691" s="99"/>
      <c r="P691" s="99"/>
      <c r="Q691" s="99"/>
      <c r="R691" s="99"/>
    </row>
    <row r="692" spans="11:18" x14ac:dyDescent="0.25">
      <c r="K692" s="99"/>
      <c r="L692" s="99"/>
      <c r="M692" s="99"/>
      <c r="N692" s="99"/>
      <c r="O692" s="99"/>
      <c r="P692" s="99"/>
      <c r="Q692" s="99"/>
      <c r="R692" s="99"/>
    </row>
    <row r="693" spans="11:18" x14ac:dyDescent="0.25">
      <c r="K693" s="99"/>
      <c r="L693" s="99"/>
      <c r="M693" s="99"/>
      <c r="N693" s="99"/>
      <c r="O693" s="99"/>
      <c r="P693" s="99"/>
      <c r="Q693" s="99"/>
      <c r="R693" s="99"/>
    </row>
    <row r="694" spans="11:18" x14ac:dyDescent="0.25">
      <c r="K694" s="99"/>
      <c r="L694" s="99"/>
      <c r="M694" s="99"/>
      <c r="N694" s="99"/>
      <c r="O694" s="99"/>
      <c r="P694" s="99"/>
      <c r="Q694" s="99"/>
      <c r="R694" s="99"/>
    </row>
    <row r="695" spans="11:18" x14ac:dyDescent="0.25">
      <c r="K695" s="99"/>
      <c r="L695" s="99"/>
      <c r="M695" s="99"/>
      <c r="N695" s="99"/>
      <c r="O695" s="99"/>
      <c r="P695" s="99"/>
      <c r="Q695" s="99"/>
      <c r="R695" s="99"/>
    </row>
    <row r="696" spans="11:18" x14ac:dyDescent="0.25">
      <c r="K696" s="99"/>
      <c r="L696" s="99"/>
      <c r="M696" s="99"/>
      <c r="N696" s="99"/>
      <c r="O696" s="99"/>
      <c r="P696" s="99"/>
      <c r="Q696" s="99"/>
      <c r="R696" s="99"/>
    </row>
    <row r="697" spans="11:18" x14ac:dyDescent="0.25">
      <c r="K697" s="99"/>
      <c r="L697" s="99"/>
      <c r="M697" s="99"/>
      <c r="N697" s="99"/>
      <c r="O697" s="99"/>
      <c r="P697" s="99"/>
      <c r="Q697" s="99"/>
      <c r="R697" s="99"/>
    </row>
    <row r="698" spans="11:18" x14ac:dyDescent="0.25">
      <c r="K698" s="99"/>
      <c r="L698" s="99"/>
      <c r="M698" s="99"/>
      <c r="N698" s="99"/>
      <c r="O698" s="99"/>
      <c r="P698" s="99"/>
      <c r="Q698" s="99"/>
      <c r="R698" s="99"/>
    </row>
    <row r="699" spans="11:18" x14ac:dyDescent="0.25">
      <c r="K699" s="99"/>
      <c r="L699" s="99"/>
      <c r="M699" s="99"/>
      <c r="N699" s="99"/>
      <c r="O699" s="99"/>
      <c r="P699" s="99"/>
      <c r="Q699" s="99"/>
      <c r="R699" s="99"/>
    </row>
    <row r="700" spans="11:18" x14ac:dyDescent="0.25">
      <c r="K700" s="99"/>
      <c r="L700" s="99"/>
      <c r="M700" s="99"/>
      <c r="N700" s="99"/>
      <c r="O700" s="99"/>
      <c r="P700" s="99"/>
      <c r="Q700" s="99"/>
      <c r="R700" s="99"/>
    </row>
    <row r="701" spans="11:18" x14ac:dyDescent="0.25">
      <c r="K701" s="99"/>
      <c r="L701" s="99"/>
      <c r="M701" s="99"/>
      <c r="N701" s="99"/>
      <c r="O701" s="99"/>
      <c r="P701" s="99"/>
      <c r="Q701" s="99"/>
      <c r="R701" s="99"/>
    </row>
    <row r="702" spans="11:18" x14ac:dyDescent="0.25">
      <c r="K702" s="99"/>
      <c r="L702" s="99"/>
      <c r="M702" s="99"/>
      <c r="N702" s="99"/>
      <c r="O702" s="99"/>
      <c r="P702" s="99"/>
      <c r="Q702" s="99"/>
      <c r="R702" s="99"/>
    </row>
    <row r="703" spans="11:18" x14ac:dyDescent="0.25">
      <c r="K703" s="99"/>
      <c r="L703" s="99"/>
      <c r="M703" s="99"/>
      <c r="N703" s="99"/>
      <c r="O703" s="99"/>
      <c r="P703" s="99"/>
      <c r="Q703" s="99"/>
      <c r="R703" s="99"/>
    </row>
    <row r="704" spans="11:18" x14ac:dyDescent="0.25">
      <c r="K704" s="99"/>
      <c r="L704" s="99"/>
      <c r="M704" s="99"/>
      <c r="N704" s="99"/>
      <c r="O704" s="99"/>
      <c r="P704" s="99"/>
      <c r="Q704" s="99"/>
      <c r="R704" s="99"/>
    </row>
    <row r="705" spans="11:18" x14ac:dyDescent="0.25">
      <c r="K705" s="99"/>
      <c r="L705" s="99"/>
      <c r="M705" s="99"/>
      <c r="N705" s="99"/>
      <c r="O705" s="99"/>
      <c r="P705" s="99"/>
      <c r="Q705" s="99"/>
      <c r="R705" s="99"/>
    </row>
    <row r="706" spans="11:18" x14ac:dyDescent="0.25">
      <c r="K706" s="99"/>
      <c r="L706" s="99"/>
      <c r="M706" s="99"/>
      <c r="N706" s="99"/>
      <c r="O706" s="99"/>
      <c r="P706" s="99"/>
      <c r="Q706" s="99"/>
      <c r="R706" s="99"/>
    </row>
    <row r="707" spans="11:18" x14ac:dyDescent="0.25">
      <c r="K707" s="99"/>
      <c r="L707" s="99"/>
      <c r="M707" s="99"/>
      <c r="N707" s="99"/>
      <c r="O707" s="99"/>
      <c r="P707" s="99"/>
      <c r="Q707" s="99"/>
      <c r="R707" s="99"/>
    </row>
    <row r="708" spans="11:18" x14ac:dyDescent="0.25">
      <c r="K708" s="99"/>
      <c r="L708" s="99"/>
      <c r="M708" s="99"/>
      <c r="N708" s="99"/>
      <c r="O708" s="99"/>
      <c r="P708" s="99"/>
      <c r="Q708" s="99"/>
      <c r="R708" s="99"/>
    </row>
    <row r="709" spans="11:18" x14ac:dyDescent="0.25">
      <c r="K709" s="99"/>
      <c r="L709" s="99"/>
      <c r="M709" s="99"/>
      <c r="N709" s="99"/>
      <c r="O709" s="99"/>
      <c r="P709" s="99"/>
      <c r="Q709" s="99"/>
      <c r="R709" s="99"/>
    </row>
    <row r="710" spans="11:18" x14ac:dyDescent="0.25">
      <c r="K710" s="99"/>
      <c r="L710" s="99"/>
      <c r="M710" s="99"/>
      <c r="N710" s="99"/>
      <c r="O710" s="99"/>
      <c r="P710" s="99"/>
      <c r="Q710" s="99"/>
      <c r="R710" s="99"/>
    </row>
    <row r="711" spans="11:18" x14ac:dyDescent="0.25">
      <c r="K711" s="99"/>
      <c r="L711" s="99"/>
      <c r="M711" s="99"/>
      <c r="N711" s="99"/>
      <c r="O711" s="99"/>
      <c r="P711" s="99"/>
      <c r="Q711" s="99"/>
      <c r="R711" s="99"/>
    </row>
    <row r="712" spans="11:18" x14ac:dyDescent="0.25">
      <c r="K712" s="99"/>
      <c r="L712" s="99"/>
      <c r="M712" s="99"/>
      <c r="N712" s="99"/>
      <c r="O712" s="99"/>
      <c r="P712" s="99"/>
      <c r="Q712" s="99"/>
      <c r="R712" s="99"/>
    </row>
    <row r="713" spans="11:18" x14ac:dyDescent="0.25">
      <c r="K713" s="99"/>
      <c r="L713" s="99"/>
      <c r="M713" s="99"/>
      <c r="N713" s="99"/>
      <c r="O713" s="99"/>
      <c r="P713" s="99"/>
      <c r="Q713" s="99"/>
      <c r="R713" s="99"/>
    </row>
    <row r="714" spans="11:18" x14ac:dyDescent="0.25">
      <c r="K714" s="99"/>
      <c r="L714" s="99"/>
      <c r="M714" s="99"/>
      <c r="N714" s="99"/>
      <c r="O714" s="99"/>
      <c r="P714" s="99"/>
      <c r="Q714" s="99"/>
      <c r="R714" s="99"/>
    </row>
    <row r="715" spans="11:18" x14ac:dyDescent="0.25">
      <c r="K715" s="99"/>
      <c r="L715" s="99"/>
      <c r="M715" s="99"/>
      <c r="N715" s="99"/>
      <c r="O715" s="99"/>
      <c r="P715" s="99"/>
      <c r="Q715" s="99"/>
      <c r="R715" s="99"/>
    </row>
    <row r="716" spans="11:18" x14ac:dyDescent="0.25">
      <c r="K716" s="99"/>
      <c r="L716" s="99"/>
      <c r="M716" s="99"/>
      <c r="N716" s="99"/>
      <c r="O716" s="99"/>
      <c r="P716" s="99"/>
      <c r="Q716" s="99"/>
      <c r="R716" s="99"/>
    </row>
    <row r="717" spans="11:18" x14ac:dyDescent="0.25">
      <c r="K717" s="99"/>
      <c r="L717" s="99"/>
      <c r="M717" s="99"/>
      <c r="N717" s="99"/>
      <c r="O717" s="99"/>
      <c r="P717" s="99"/>
      <c r="Q717" s="99"/>
      <c r="R717" s="99"/>
    </row>
    <row r="718" spans="11:18" x14ac:dyDescent="0.25">
      <c r="K718" s="99"/>
      <c r="L718" s="99"/>
      <c r="M718" s="99"/>
      <c r="N718" s="99"/>
      <c r="O718" s="99"/>
      <c r="P718" s="99"/>
      <c r="Q718" s="99"/>
      <c r="R718" s="99"/>
    </row>
    <row r="719" spans="11:18" x14ac:dyDescent="0.25">
      <c r="K719" s="99"/>
      <c r="L719" s="99"/>
      <c r="M719" s="99"/>
      <c r="N719" s="99"/>
      <c r="O719" s="99"/>
      <c r="P719" s="99"/>
      <c r="Q719" s="99"/>
      <c r="R719" s="99"/>
    </row>
    <row r="720" spans="11:18" x14ac:dyDescent="0.25">
      <c r="K720" s="99"/>
      <c r="L720" s="99"/>
      <c r="M720" s="99"/>
      <c r="N720" s="99"/>
      <c r="O720" s="99"/>
      <c r="P720" s="99"/>
      <c r="Q720" s="99"/>
      <c r="R720" s="99"/>
    </row>
    <row r="721" spans="11:18" x14ac:dyDescent="0.25">
      <c r="K721" s="99"/>
      <c r="L721" s="99"/>
      <c r="M721" s="99"/>
      <c r="N721" s="99"/>
      <c r="O721" s="99"/>
      <c r="P721" s="99"/>
      <c r="Q721" s="99"/>
      <c r="R721" s="99"/>
    </row>
    <row r="722" spans="11:18" x14ac:dyDescent="0.25">
      <c r="K722" s="99"/>
      <c r="L722" s="99"/>
      <c r="M722" s="99"/>
      <c r="N722" s="99"/>
      <c r="O722" s="99"/>
      <c r="P722" s="99"/>
      <c r="Q722" s="99"/>
      <c r="R722" s="99"/>
    </row>
    <row r="723" spans="11:18" x14ac:dyDescent="0.25">
      <c r="K723" s="99"/>
      <c r="L723" s="99"/>
      <c r="M723" s="99"/>
      <c r="N723" s="99"/>
      <c r="O723" s="99"/>
      <c r="P723" s="99"/>
      <c r="Q723" s="99"/>
      <c r="R723" s="99"/>
    </row>
    <row r="724" spans="11:18" x14ac:dyDescent="0.25">
      <c r="K724" s="99"/>
      <c r="L724" s="99"/>
      <c r="M724" s="99"/>
      <c r="N724" s="99"/>
      <c r="O724" s="99"/>
      <c r="P724" s="99"/>
      <c r="Q724" s="99"/>
      <c r="R724" s="99"/>
    </row>
    <row r="725" spans="11:18" x14ac:dyDescent="0.25">
      <c r="K725" s="99"/>
      <c r="L725" s="99"/>
      <c r="M725" s="99"/>
      <c r="N725" s="99"/>
      <c r="O725" s="99"/>
      <c r="P725" s="99"/>
      <c r="Q725" s="99"/>
      <c r="R725" s="99"/>
    </row>
    <row r="726" spans="11:18" x14ac:dyDescent="0.25">
      <c r="K726" s="99"/>
      <c r="L726" s="99"/>
      <c r="M726" s="99"/>
      <c r="N726" s="99"/>
      <c r="O726" s="99"/>
      <c r="P726" s="99"/>
      <c r="Q726" s="99"/>
      <c r="R726" s="99"/>
    </row>
    <row r="727" spans="11:18" x14ac:dyDescent="0.25">
      <c r="K727" s="99"/>
      <c r="L727" s="99"/>
      <c r="M727" s="99"/>
      <c r="N727" s="99"/>
      <c r="O727" s="99"/>
      <c r="P727" s="99"/>
      <c r="Q727" s="99"/>
      <c r="R727" s="99"/>
    </row>
    <row r="728" spans="11:18" x14ac:dyDescent="0.25">
      <c r="K728" s="99"/>
      <c r="L728" s="99"/>
      <c r="M728" s="99"/>
      <c r="N728" s="99"/>
      <c r="O728" s="99"/>
      <c r="P728" s="99"/>
      <c r="Q728" s="99"/>
      <c r="R728" s="99"/>
    </row>
    <row r="729" spans="11:18" x14ac:dyDescent="0.25">
      <c r="K729" s="99"/>
      <c r="L729" s="99"/>
      <c r="M729" s="99"/>
      <c r="N729" s="99"/>
      <c r="O729" s="99"/>
      <c r="P729" s="99"/>
      <c r="Q729" s="99"/>
      <c r="R729" s="99"/>
    </row>
    <row r="730" spans="11:18" x14ac:dyDescent="0.25">
      <c r="K730" s="99"/>
      <c r="L730" s="99"/>
      <c r="M730" s="99"/>
      <c r="N730" s="99"/>
      <c r="O730" s="99"/>
      <c r="P730" s="99"/>
      <c r="Q730" s="99"/>
      <c r="R730" s="99"/>
    </row>
    <row r="731" spans="11:18" x14ac:dyDescent="0.25">
      <c r="K731" s="99"/>
      <c r="L731" s="99"/>
      <c r="M731" s="99"/>
      <c r="N731" s="99"/>
      <c r="O731" s="99"/>
      <c r="P731" s="99"/>
      <c r="Q731" s="99"/>
      <c r="R731" s="99"/>
    </row>
    <row r="732" spans="11:18" x14ac:dyDescent="0.25">
      <c r="K732" s="99"/>
      <c r="L732" s="99"/>
      <c r="M732" s="99"/>
      <c r="N732" s="99"/>
      <c r="O732" s="99"/>
      <c r="P732" s="99"/>
      <c r="Q732" s="99"/>
      <c r="R732" s="99"/>
    </row>
    <row r="733" spans="11:18" x14ac:dyDescent="0.25">
      <c r="K733" s="99"/>
      <c r="L733" s="99"/>
      <c r="M733" s="99"/>
      <c r="N733" s="99"/>
      <c r="O733" s="99"/>
      <c r="P733" s="99"/>
      <c r="Q733" s="99"/>
      <c r="R733" s="99"/>
    </row>
    <row r="734" spans="11:18" x14ac:dyDescent="0.25">
      <c r="K734" s="99"/>
      <c r="L734" s="99"/>
      <c r="M734" s="99"/>
      <c r="N734" s="99"/>
      <c r="O734" s="99"/>
      <c r="P734" s="99"/>
      <c r="Q734" s="99"/>
      <c r="R734" s="99"/>
    </row>
    <row r="735" spans="11:18" x14ac:dyDescent="0.25">
      <c r="K735" s="99"/>
      <c r="L735" s="99"/>
      <c r="M735" s="99"/>
      <c r="N735" s="99"/>
      <c r="O735" s="99"/>
      <c r="P735" s="99"/>
      <c r="Q735" s="99"/>
      <c r="R735" s="99"/>
    </row>
    <row r="736" spans="11:18" x14ac:dyDescent="0.25">
      <c r="K736" s="99"/>
      <c r="L736" s="99"/>
      <c r="M736" s="99"/>
      <c r="N736" s="99"/>
      <c r="O736" s="99"/>
      <c r="P736" s="99"/>
      <c r="Q736" s="99"/>
      <c r="R736" s="99"/>
    </row>
    <row r="737" spans="11:18" x14ac:dyDescent="0.25">
      <c r="K737" s="99"/>
      <c r="L737" s="99"/>
      <c r="M737" s="99"/>
      <c r="N737" s="99"/>
      <c r="O737" s="99"/>
      <c r="P737" s="99"/>
      <c r="Q737" s="99"/>
      <c r="R737" s="99"/>
    </row>
    <row r="738" spans="11:18" x14ac:dyDescent="0.25">
      <c r="K738" s="99"/>
      <c r="L738" s="99"/>
      <c r="M738" s="99"/>
      <c r="N738" s="99"/>
      <c r="O738" s="99"/>
      <c r="P738" s="99"/>
      <c r="Q738" s="99"/>
      <c r="R738" s="99"/>
    </row>
    <row r="739" spans="11:18" x14ac:dyDescent="0.25">
      <c r="K739" s="99"/>
      <c r="L739" s="99"/>
      <c r="M739" s="99"/>
      <c r="N739" s="99"/>
      <c r="O739" s="99"/>
      <c r="P739" s="99"/>
      <c r="Q739" s="99"/>
      <c r="R739" s="99"/>
    </row>
    <row r="740" spans="11:18" x14ac:dyDescent="0.25">
      <c r="K740" s="99"/>
      <c r="L740" s="99"/>
      <c r="M740" s="99"/>
      <c r="N740" s="99"/>
      <c r="O740" s="99"/>
      <c r="P740" s="99"/>
      <c r="Q740" s="99"/>
      <c r="R740" s="99"/>
    </row>
    <row r="741" spans="11:18" x14ac:dyDescent="0.25">
      <c r="K741" s="99"/>
      <c r="L741" s="99"/>
      <c r="M741" s="99"/>
      <c r="N741" s="99"/>
      <c r="O741" s="99"/>
      <c r="P741" s="99"/>
      <c r="Q741" s="99"/>
      <c r="R741" s="99"/>
    </row>
    <row r="742" spans="11:18" x14ac:dyDescent="0.25">
      <c r="K742" s="99"/>
      <c r="L742" s="99"/>
      <c r="M742" s="99"/>
      <c r="N742" s="99"/>
      <c r="O742" s="99"/>
      <c r="P742" s="99"/>
      <c r="Q742" s="99"/>
      <c r="R742" s="99"/>
    </row>
    <row r="743" spans="11:18" x14ac:dyDescent="0.25">
      <c r="K743" s="99"/>
      <c r="L743" s="99"/>
      <c r="M743" s="99"/>
      <c r="N743" s="99"/>
      <c r="O743" s="99"/>
      <c r="P743" s="99"/>
      <c r="Q743" s="99"/>
      <c r="R743" s="99"/>
    </row>
    <row r="744" spans="11:18" x14ac:dyDescent="0.25">
      <c r="K744" s="99"/>
      <c r="L744" s="99"/>
      <c r="M744" s="99"/>
      <c r="N744" s="99"/>
      <c r="O744" s="99"/>
      <c r="P744" s="99"/>
      <c r="Q744" s="99"/>
      <c r="R744" s="99"/>
    </row>
    <row r="745" spans="11:18" x14ac:dyDescent="0.25">
      <c r="K745" s="99"/>
      <c r="L745" s="99"/>
      <c r="M745" s="99"/>
      <c r="N745" s="99"/>
      <c r="O745" s="99"/>
      <c r="P745" s="99"/>
      <c r="Q745" s="99"/>
      <c r="R745" s="99"/>
    </row>
    <row r="746" spans="11:18" x14ac:dyDescent="0.25">
      <c r="K746" s="99"/>
      <c r="L746" s="99"/>
      <c r="M746" s="99"/>
      <c r="N746" s="99"/>
      <c r="O746" s="99"/>
      <c r="P746" s="99"/>
      <c r="Q746" s="99"/>
      <c r="R746" s="99"/>
    </row>
    <row r="747" spans="11:18" x14ac:dyDescent="0.25">
      <c r="K747" s="99"/>
      <c r="L747" s="99"/>
      <c r="M747" s="99"/>
      <c r="N747" s="99"/>
      <c r="O747" s="99"/>
      <c r="P747" s="99"/>
      <c r="Q747" s="99"/>
      <c r="R747" s="99"/>
    </row>
    <row r="748" spans="11:18" x14ac:dyDescent="0.25">
      <c r="K748" s="99"/>
      <c r="L748" s="99"/>
      <c r="M748" s="99"/>
      <c r="N748" s="99"/>
      <c r="O748" s="99"/>
      <c r="P748" s="99"/>
      <c r="Q748" s="99"/>
      <c r="R748" s="99"/>
    </row>
    <row r="749" spans="11:18" x14ac:dyDescent="0.25">
      <c r="K749" s="99"/>
      <c r="L749" s="99"/>
      <c r="M749" s="99"/>
      <c r="N749" s="99"/>
      <c r="O749" s="99"/>
      <c r="P749" s="99"/>
      <c r="Q749" s="99"/>
      <c r="R749" s="99"/>
    </row>
    <row r="750" spans="11:18" x14ac:dyDescent="0.25">
      <c r="K750" s="99"/>
      <c r="L750" s="99"/>
      <c r="M750" s="99"/>
      <c r="N750" s="99"/>
      <c r="O750" s="99"/>
      <c r="P750" s="99"/>
      <c r="Q750" s="99"/>
      <c r="R750" s="99"/>
    </row>
    <row r="751" spans="11:18" x14ac:dyDescent="0.25">
      <c r="K751" s="99"/>
      <c r="L751" s="99"/>
      <c r="M751" s="99"/>
      <c r="N751" s="99"/>
      <c r="O751" s="99"/>
      <c r="P751" s="99"/>
      <c r="Q751" s="99"/>
      <c r="R751" s="99"/>
    </row>
    <row r="752" spans="11:18" x14ac:dyDescent="0.25">
      <c r="K752" s="99"/>
      <c r="L752" s="99"/>
      <c r="M752" s="99"/>
      <c r="N752" s="99"/>
      <c r="O752" s="99"/>
      <c r="P752" s="99"/>
      <c r="Q752" s="99"/>
      <c r="R752" s="99"/>
    </row>
    <row r="753" spans="11:18" x14ac:dyDescent="0.25">
      <c r="K753" s="99"/>
      <c r="L753" s="99"/>
      <c r="M753" s="99"/>
      <c r="N753" s="99"/>
      <c r="O753" s="99"/>
      <c r="P753" s="99"/>
      <c r="Q753" s="99"/>
      <c r="R753" s="99"/>
    </row>
    <row r="754" spans="11:18" x14ac:dyDescent="0.25">
      <c r="K754" s="99"/>
      <c r="L754" s="99"/>
      <c r="M754" s="99"/>
      <c r="N754" s="99"/>
      <c r="O754" s="99"/>
      <c r="P754" s="99"/>
      <c r="Q754" s="99"/>
      <c r="R754" s="99"/>
    </row>
    <row r="755" spans="11:18" x14ac:dyDescent="0.25">
      <c r="K755" s="99"/>
      <c r="L755" s="99"/>
      <c r="M755" s="99"/>
      <c r="N755" s="99"/>
      <c r="O755" s="99"/>
      <c r="P755" s="99"/>
      <c r="Q755" s="99"/>
      <c r="R755" s="99"/>
    </row>
    <row r="756" spans="11:18" x14ac:dyDescent="0.25">
      <c r="K756" s="99"/>
      <c r="L756" s="99"/>
      <c r="M756" s="99"/>
      <c r="N756" s="99"/>
      <c r="O756" s="99"/>
      <c r="P756" s="99"/>
      <c r="Q756" s="99"/>
      <c r="R756" s="99"/>
    </row>
    <row r="757" spans="11:18" x14ac:dyDescent="0.25">
      <c r="K757" s="99"/>
      <c r="L757" s="99"/>
      <c r="M757" s="99"/>
      <c r="N757" s="99"/>
      <c r="O757" s="99"/>
      <c r="P757" s="99"/>
      <c r="Q757" s="99"/>
      <c r="R757" s="99"/>
    </row>
    <row r="758" spans="11:18" x14ac:dyDescent="0.25">
      <c r="K758" s="99"/>
      <c r="L758" s="99"/>
      <c r="M758" s="99"/>
      <c r="N758" s="99"/>
      <c r="O758" s="99"/>
      <c r="P758" s="99"/>
      <c r="Q758" s="99"/>
      <c r="R758" s="99"/>
    </row>
    <row r="759" spans="11:18" x14ac:dyDescent="0.25">
      <c r="K759" s="99"/>
      <c r="L759" s="99"/>
      <c r="M759" s="99"/>
      <c r="N759" s="99"/>
      <c r="O759" s="99"/>
      <c r="P759" s="99"/>
      <c r="Q759" s="99"/>
      <c r="R759" s="99"/>
    </row>
    <row r="760" spans="11:18" x14ac:dyDescent="0.25">
      <c r="K760" s="99"/>
      <c r="L760" s="99"/>
      <c r="M760" s="99"/>
      <c r="N760" s="99"/>
      <c r="O760" s="99"/>
      <c r="P760" s="99"/>
      <c r="Q760" s="99"/>
      <c r="R760" s="99"/>
    </row>
    <row r="761" spans="11:18" x14ac:dyDescent="0.25">
      <c r="K761" s="99"/>
      <c r="L761" s="99"/>
      <c r="M761" s="99"/>
      <c r="N761" s="99"/>
      <c r="O761" s="99"/>
      <c r="P761" s="99"/>
      <c r="Q761" s="99"/>
      <c r="R761" s="99"/>
    </row>
    <row r="762" spans="11:18" x14ac:dyDescent="0.25">
      <c r="K762" s="99"/>
      <c r="L762" s="99"/>
      <c r="M762" s="99"/>
      <c r="N762" s="99"/>
      <c r="O762" s="99"/>
      <c r="P762" s="99"/>
      <c r="Q762" s="99"/>
      <c r="R762" s="99"/>
    </row>
    <row r="763" spans="11:18" x14ac:dyDescent="0.25">
      <c r="K763" s="99"/>
      <c r="L763" s="99"/>
      <c r="M763" s="99"/>
      <c r="N763" s="99"/>
      <c r="O763" s="99"/>
      <c r="P763" s="99"/>
      <c r="Q763" s="99"/>
      <c r="R763" s="99"/>
    </row>
    <row r="764" spans="11:18" x14ac:dyDescent="0.25">
      <c r="K764" s="99"/>
      <c r="L764" s="99"/>
      <c r="M764" s="99"/>
      <c r="N764" s="99"/>
      <c r="O764" s="99"/>
      <c r="P764" s="99"/>
      <c r="Q764" s="99"/>
      <c r="R764" s="99"/>
    </row>
    <row r="765" spans="11:18" x14ac:dyDescent="0.25">
      <c r="K765" s="99"/>
      <c r="L765" s="99"/>
      <c r="M765" s="99"/>
      <c r="N765" s="99"/>
      <c r="O765" s="99"/>
      <c r="P765" s="99"/>
      <c r="Q765" s="99"/>
      <c r="R765" s="99"/>
    </row>
    <row r="766" spans="11:18" x14ac:dyDescent="0.25">
      <c r="K766" s="99"/>
      <c r="L766" s="99"/>
      <c r="M766" s="99"/>
      <c r="N766" s="99"/>
      <c r="O766" s="99"/>
      <c r="P766" s="99"/>
      <c r="Q766" s="99"/>
      <c r="R766" s="99"/>
    </row>
    <row r="767" spans="11:18" x14ac:dyDescent="0.25">
      <c r="K767" s="99"/>
      <c r="L767" s="99"/>
      <c r="M767" s="99"/>
      <c r="N767" s="99"/>
      <c r="O767" s="99"/>
      <c r="P767" s="99"/>
      <c r="Q767" s="99"/>
      <c r="R767" s="99"/>
    </row>
    <row r="768" spans="11:18" x14ac:dyDescent="0.25">
      <c r="K768" s="99"/>
      <c r="L768" s="99"/>
      <c r="M768" s="99"/>
      <c r="N768" s="99"/>
      <c r="O768" s="99"/>
      <c r="P768" s="99"/>
      <c r="Q768" s="99"/>
      <c r="R768" s="99"/>
    </row>
    <row r="769" spans="11:18" x14ac:dyDescent="0.25">
      <c r="K769" s="99"/>
      <c r="L769" s="99"/>
      <c r="M769" s="99"/>
      <c r="N769" s="99"/>
      <c r="O769" s="99"/>
      <c r="P769" s="99"/>
      <c r="Q769" s="99"/>
      <c r="R769" s="99"/>
    </row>
    <row r="770" spans="11:18" x14ac:dyDescent="0.25">
      <c r="K770" s="99"/>
      <c r="L770" s="99"/>
      <c r="M770" s="99"/>
      <c r="N770" s="99"/>
      <c r="O770" s="99"/>
      <c r="P770" s="99"/>
      <c r="Q770" s="99"/>
      <c r="R770" s="99"/>
    </row>
    <row r="771" spans="11:18" x14ac:dyDescent="0.25">
      <c r="K771" s="99"/>
      <c r="L771" s="99"/>
      <c r="M771" s="99"/>
      <c r="N771" s="99"/>
      <c r="O771" s="99"/>
      <c r="P771" s="99"/>
      <c r="Q771" s="99"/>
      <c r="R771" s="99"/>
    </row>
    <row r="772" spans="11:18" x14ac:dyDescent="0.25">
      <c r="K772" s="99"/>
      <c r="L772" s="99"/>
      <c r="M772" s="99"/>
      <c r="N772" s="99"/>
      <c r="O772" s="99"/>
      <c r="P772" s="99"/>
      <c r="Q772" s="99"/>
      <c r="R772" s="99"/>
    </row>
    <row r="773" spans="11:18" x14ac:dyDescent="0.25">
      <c r="K773" s="99"/>
      <c r="L773" s="99"/>
      <c r="M773" s="99"/>
      <c r="N773" s="99"/>
      <c r="O773" s="99"/>
      <c r="P773" s="99"/>
      <c r="Q773" s="99"/>
      <c r="R773" s="99"/>
    </row>
    <row r="774" spans="11:18" x14ac:dyDescent="0.25">
      <c r="K774" s="99"/>
      <c r="L774" s="99"/>
      <c r="M774" s="99"/>
      <c r="N774" s="99"/>
      <c r="O774" s="99"/>
      <c r="P774" s="99"/>
      <c r="Q774" s="99"/>
      <c r="R774" s="99"/>
    </row>
    <row r="775" spans="11:18" x14ac:dyDescent="0.25">
      <c r="K775" s="99"/>
      <c r="L775" s="99"/>
      <c r="M775" s="99"/>
      <c r="N775" s="99"/>
      <c r="O775" s="99"/>
      <c r="P775" s="99"/>
      <c r="Q775" s="99"/>
      <c r="R775" s="99"/>
    </row>
    <row r="776" spans="11:18" x14ac:dyDescent="0.25">
      <c r="K776" s="99"/>
      <c r="L776" s="99"/>
      <c r="M776" s="99"/>
      <c r="N776" s="99"/>
      <c r="O776" s="99"/>
      <c r="P776" s="99"/>
      <c r="Q776" s="99"/>
      <c r="R776" s="99"/>
    </row>
    <row r="777" spans="11:18" x14ac:dyDescent="0.25">
      <c r="K777" s="99"/>
      <c r="L777" s="99"/>
      <c r="M777" s="99"/>
      <c r="N777" s="99"/>
      <c r="O777" s="99"/>
      <c r="P777" s="99"/>
      <c r="Q777" s="99"/>
      <c r="R777" s="99"/>
    </row>
    <row r="778" spans="11:18" x14ac:dyDescent="0.25">
      <c r="K778" s="99"/>
      <c r="L778" s="99"/>
      <c r="M778" s="99"/>
      <c r="N778" s="99"/>
      <c r="O778" s="99"/>
      <c r="P778" s="99"/>
      <c r="Q778" s="99"/>
      <c r="R778" s="99"/>
    </row>
    <row r="779" spans="11:18" x14ac:dyDescent="0.25">
      <c r="K779" s="99"/>
      <c r="L779" s="99"/>
      <c r="M779" s="99"/>
      <c r="N779" s="99"/>
      <c r="O779" s="99"/>
      <c r="P779" s="99"/>
      <c r="Q779" s="99"/>
      <c r="R779" s="99"/>
    </row>
    <row r="780" spans="11:18" x14ac:dyDescent="0.25">
      <c r="K780" s="99"/>
      <c r="L780" s="99"/>
      <c r="M780" s="99"/>
      <c r="N780" s="99"/>
      <c r="O780" s="99"/>
      <c r="P780" s="99"/>
      <c r="Q780" s="99"/>
      <c r="R780" s="99"/>
    </row>
    <row r="781" spans="11:18" x14ac:dyDescent="0.25">
      <c r="K781" s="99"/>
      <c r="L781" s="99"/>
      <c r="M781" s="99"/>
      <c r="N781" s="99"/>
      <c r="O781" s="99"/>
      <c r="P781" s="99"/>
      <c r="Q781" s="99"/>
      <c r="R781" s="99"/>
    </row>
    <row r="782" spans="11:18" x14ac:dyDescent="0.25">
      <c r="K782" s="99"/>
      <c r="L782" s="99"/>
      <c r="M782" s="99"/>
      <c r="N782" s="99"/>
      <c r="O782" s="99"/>
      <c r="P782" s="99"/>
      <c r="Q782" s="99"/>
      <c r="R782" s="99"/>
    </row>
    <row r="783" spans="11:18" x14ac:dyDescent="0.25">
      <c r="K783" s="99"/>
      <c r="L783" s="99"/>
      <c r="M783" s="99"/>
      <c r="N783" s="99"/>
      <c r="O783" s="99"/>
      <c r="P783" s="99"/>
      <c r="Q783" s="99"/>
      <c r="R783" s="99"/>
    </row>
    <row r="784" spans="11:18" x14ac:dyDescent="0.25">
      <c r="K784" s="99"/>
      <c r="L784" s="99"/>
      <c r="M784" s="99"/>
      <c r="N784" s="99"/>
      <c r="O784" s="99"/>
      <c r="P784" s="99"/>
      <c r="Q784" s="99"/>
      <c r="R784" s="99"/>
    </row>
    <row r="785" spans="11:18" x14ac:dyDescent="0.25">
      <c r="K785" s="99"/>
      <c r="L785" s="99"/>
      <c r="M785" s="99"/>
      <c r="N785" s="99"/>
      <c r="O785" s="99"/>
      <c r="P785" s="99"/>
      <c r="Q785" s="99"/>
      <c r="R785" s="99"/>
    </row>
    <row r="786" spans="11:18" x14ac:dyDescent="0.25">
      <c r="K786" s="99"/>
      <c r="L786" s="99"/>
      <c r="M786" s="99"/>
      <c r="N786" s="99"/>
      <c r="O786" s="99"/>
      <c r="P786" s="99"/>
      <c r="Q786" s="99"/>
      <c r="R786" s="99"/>
    </row>
    <row r="787" spans="11:18" x14ac:dyDescent="0.25">
      <c r="K787" s="99"/>
      <c r="L787" s="99"/>
      <c r="M787" s="99"/>
      <c r="N787" s="99"/>
      <c r="O787" s="99"/>
      <c r="P787" s="99"/>
      <c r="Q787" s="99"/>
      <c r="R787" s="99"/>
    </row>
    <row r="788" spans="11:18" x14ac:dyDescent="0.25">
      <c r="K788" s="99"/>
      <c r="L788" s="99"/>
      <c r="M788" s="99"/>
      <c r="N788" s="99"/>
      <c r="O788" s="99"/>
      <c r="P788" s="99"/>
      <c r="Q788" s="99"/>
      <c r="R788" s="99"/>
    </row>
    <row r="789" spans="11:18" x14ac:dyDescent="0.25">
      <c r="K789" s="99"/>
      <c r="L789" s="99"/>
      <c r="M789" s="99"/>
      <c r="N789" s="99"/>
      <c r="O789" s="99"/>
      <c r="P789" s="99"/>
      <c r="Q789" s="99"/>
      <c r="R789" s="99"/>
    </row>
    <row r="790" spans="11:18" x14ac:dyDescent="0.25">
      <c r="K790" s="99"/>
      <c r="L790" s="99"/>
      <c r="M790" s="99"/>
      <c r="N790" s="99"/>
      <c r="O790" s="99"/>
      <c r="P790" s="99"/>
      <c r="Q790" s="99"/>
      <c r="R790" s="99"/>
    </row>
    <row r="791" spans="11:18" x14ac:dyDescent="0.25">
      <c r="K791" s="99"/>
      <c r="L791" s="99"/>
      <c r="M791" s="99"/>
      <c r="N791" s="99"/>
      <c r="O791" s="99"/>
      <c r="P791" s="99"/>
      <c r="Q791" s="99"/>
      <c r="R791" s="99"/>
    </row>
    <row r="792" spans="11:18" x14ac:dyDescent="0.25">
      <c r="K792" s="99"/>
      <c r="L792" s="99"/>
      <c r="M792" s="99"/>
      <c r="N792" s="99"/>
      <c r="O792" s="99"/>
      <c r="P792" s="99"/>
      <c r="Q792" s="99"/>
      <c r="R792" s="99"/>
    </row>
    <row r="793" spans="11:18" x14ac:dyDescent="0.25">
      <c r="K793" s="99"/>
      <c r="L793" s="99"/>
      <c r="M793" s="99"/>
      <c r="N793" s="99"/>
      <c r="O793" s="99"/>
      <c r="P793" s="99"/>
      <c r="Q793" s="99"/>
      <c r="R793" s="99"/>
    </row>
    <row r="794" spans="11:18" x14ac:dyDescent="0.25">
      <c r="K794" s="99"/>
      <c r="L794" s="99"/>
      <c r="M794" s="99"/>
      <c r="N794" s="99"/>
      <c r="O794" s="99"/>
      <c r="P794" s="99"/>
      <c r="Q794" s="99"/>
      <c r="R794" s="99"/>
    </row>
    <row r="795" spans="11:18" x14ac:dyDescent="0.25">
      <c r="K795" s="99"/>
      <c r="L795" s="99"/>
      <c r="M795" s="99"/>
      <c r="N795" s="99"/>
      <c r="O795" s="99"/>
      <c r="P795" s="99"/>
      <c r="Q795" s="99"/>
      <c r="R795" s="99"/>
    </row>
    <row r="796" spans="11:18" x14ac:dyDescent="0.25">
      <c r="K796" s="99"/>
      <c r="L796" s="99"/>
      <c r="M796" s="99"/>
      <c r="N796" s="99"/>
      <c r="O796" s="99"/>
      <c r="P796" s="99"/>
      <c r="Q796" s="99"/>
      <c r="R796" s="99"/>
    </row>
    <row r="797" spans="11:18" x14ac:dyDescent="0.25">
      <c r="K797" s="99"/>
      <c r="L797" s="99"/>
      <c r="M797" s="99"/>
      <c r="N797" s="99"/>
      <c r="O797" s="99"/>
      <c r="P797" s="99"/>
      <c r="Q797" s="99"/>
      <c r="R797" s="99"/>
    </row>
    <row r="798" spans="11:18" x14ac:dyDescent="0.25">
      <c r="K798" s="99"/>
      <c r="L798" s="99"/>
      <c r="M798" s="99"/>
      <c r="N798" s="99"/>
      <c r="O798" s="99"/>
      <c r="P798" s="99"/>
      <c r="Q798" s="99"/>
      <c r="R798" s="99"/>
    </row>
    <row r="799" spans="11:18" x14ac:dyDescent="0.25">
      <c r="K799" s="99"/>
      <c r="L799" s="99"/>
      <c r="M799" s="99"/>
      <c r="N799" s="99"/>
      <c r="O799" s="99"/>
      <c r="P799" s="99"/>
      <c r="Q799" s="99"/>
      <c r="R799" s="99"/>
    </row>
    <row r="800" spans="11:18" x14ac:dyDescent="0.25">
      <c r="K800" s="99"/>
      <c r="L800" s="99"/>
      <c r="M800" s="99"/>
      <c r="N800" s="99"/>
      <c r="O800" s="99"/>
      <c r="P800" s="99"/>
      <c r="Q800" s="99"/>
      <c r="R800" s="99"/>
    </row>
    <row r="801" spans="11:18" x14ac:dyDescent="0.25">
      <c r="K801" s="99"/>
      <c r="L801" s="99"/>
      <c r="M801" s="99"/>
      <c r="N801" s="99"/>
      <c r="O801" s="99"/>
      <c r="P801" s="99"/>
      <c r="Q801" s="99"/>
      <c r="R801" s="99"/>
    </row>
    <row r="802" spans="11:18" x14ac:dyDescent="0.25">
      <c r="K802" s="99"/>
      <c r="L802" s="99"/>
      <c r="M802" s="99"/>
      <c r="N802" s="99"/>
      <c r="O802" s="99"/>
      <c r="P802" s="99"/>
      <c r="Q802" s="99"/>
      <c r="R802" s="99"/>
    </row>
    <row r="803" spans="11:18" x14ac:dyDescent="0.25">
      <c r="K803" s="99"/>
      <c r="L803" s="99"/>
      <c r="M803" s="99"/>
      <c r="N803" s="99"/>
      <c r="O803" s="99"/>
      <c r="P803" s="99"/>
      <c r="Q803" s="99"/>
      <c r="R803" s="99"/>
    </row>
    <row r="804" spans="11:18" x14ac:dyDescent="0.25">
      <c r="K804" s="99"/>
      <c r="L804" s="99"/>
      <c r="M804" s="99"/>
      <c r="N804" s="99"/>
      <c r="O804" s="99"/>
      <c r="P804" s="99"/>
      <c r="Q804" s="99"/>
      <c r="R804" s="99"/>
    </row>
    <row r="805" spans="11:18" x14ac:dyDescent="0.25">
      <c r="K805" s="99"/>
      <c r="L805" s="99"/>
      <c r="M805" s="99"/>
      <c r="N805" s="99"/>
      <c r="O805" s="99"/>
      <c r="P805" s="99"/>
      <c r="Q805" s="99"/>
      <c r="R805" s="99"/>
    </row>
    <row r="806" spans="11:18" x14ac:dyDescent="0.25">
      <c r="K806" s="99"/>
      <c r="L806" s="99"/>
      <c r="M806" s="99"/>
      <c r="N806" s="99"/>
      <c r="O806" s="99"/>
      <c r="P806" s="99"/>
      <c r="Q806" s="99"/>
      <c r="R806" s="99"/>
    </row>
    <row r="807" spans="11:18" x14ac:dyDescent="0.25">
      <c r="K807" s="99"/>
      <c r="L807" s="99"/>
      <c r="M807" s="99"/>
      <c r="N807" s="99"/>
      <c r="O807" s="99"/>
      <c r="P807" s="99"/>
      <c r="Q807" s="99"/>
      <c r="R807" s="99"/>
    </row>
    <row r="808" spans="11:18" x14ac:dyDescent="0.25">
      <c r="K808" s="99"/>
      <c r="L808" s="99"/>
      <c r="M808" s="99"/>
      <c r="N808" s="99"/>
      <c r="O808" s="99"/>
      <c r="P808" s="99"/>
      <c r="Q808" s="99"/>
      <c r="R808" s="99"/>
    </row>
    <row r="809" spans="11:18" x14ac:dyDescent="0.25">
      <c r="K809" s="99"/>
      <c r="L809" s="99"/>
      <c r="M809" s="99"/>
      <c r="N809" s="99"/>
      <c r="O809" s="99"/>
      <c r="P809" s="99"/>
      <c r="Q809" s="99"/>
      <c r="R809" s="99"/>
    </row>
    <row r="810" spans="11:18" x14ac:dyDescent="0.25">
      <c r="K810" s="99"/>
      <c r="L810" s="99"/>
      <c r="M810" s="99"/>
      <c r="N810" s="99"/>
      <c r="O810" s="99"/>
      <c r="P810" s="99"/>
      <c r="Q810" s="99"/>
      <c r="R810" s="99"/>
    </row>
    <row r="811" spans="11:18" x14ac:dyDescent="0.25">
      <c r="K811" s="99"/>
      <c r="L811" s="99"/>
      <c r="M811" s="99"/>
      <c r="N811" s="99"/>
      <c r="O811" s="99"/>
      <c r="P811" s="99"/>
      <c r="Q811" s="99"/>
      <c r="R811" s="99"/>
    </row>
    <row r="812" spans="11:18" x14ac:dyDescent="0.25">
      <c r="K812" s="99"/>
      <c r="L812" s="99"/>
      <c r="M812" s="99"/>
      <c r="N812" s="99"/>
      <c r="O812" s="99"/>
      <c r="P812" s="99"/>
      <c r="Q812" s="99"/>
      <c r="R812" s="99"/>
    </row>
    <row r="813" spans="11:18" x14ac:dyDescent="0.25">
      <c r="K813" s="99"/>
      <c r="L813" s="99"/>
      <c r="M813" s="99"/>
      <c r="N813" s="99"/>
      <c r="O813" s="99"/>
      <c r="P813" s="99"/>
      <c r="Q813" s="99"/>
      <c r="R813" s="99"/>
    </row>
    <row r="814" spans="11:18" x14ac:dyDescent="0.25">
      <c r="K814" s="99"/>
      <c r="L814" s="99"/>
      <c r="M814" s="99"/>
      <c r="N814" s="99"/>
      <c r="O814" s="99"/>
      <c r="P814" s="99"/>
      <c r="Q814" s="99"/>
      <c r="R814" s="99"/>
    </row>
    <row r="815" spans="11:18" x14ac:dyDescent="0.25">
      <c r="K815" s="99"/>
      <c r="L815" s="99"/>
      <c r="M815" s="99"/>
      <c r="N815" s="99"/>
      <c r="O815" s="99"/>
      <c r="P815" s="99"/>
      <c r="Q815" s="99"/>
      <c r="R815" s="99"/>
    </row>
    <row r="816" spans="11:18" x14ac:dyDescent="0.25">
      <c r="K816" s="99"/>
      <c r="L816" s="99"/>
      <c r="M816" s="99"/>
      <c r="N816" s="99"/>
      <c r="O816" s="99"/>
      <c r="P816" s="99"/>
      <c r="Q816" s="99"/>
      <c r="R816" s="99"/>
    </row>
    <row r="817" spans="11:18" x14ac:dyDescent="0.25">
      <c r="K817" s="99"/>
      <c r="L817" s="99"/>
      <c r="M817" s="99"/>
      <c r="N817" s="99"/>
      <c r="O817" s="99"/>
      <c r="P817" s="99"/>
      <c r="Q817" s="99"/>
      <c r="R817" s="99"/>
    </row>
    <row r="818" spans="11:18" x14ac:dyDescent="0.25">
      <c r="K818" s="99"/>
      <c r="L818" s="99"/>
      <c r="M818" s="99"/>
      <c r="N818" s="99"/>
      <c r="O818" s="99"/>
      <c r="P818" s="99"/>
      <c r="Q818" s="99"/>
      <c r="R818" s="99"/>
    </row>
    <row r="819" spans="11:18" x14ac:dyDescent="0.25">
      <c r="K819" s="99"/>
      <c r="L819" s="99"/>
      <c r="M819" s="99"/>
      <c r="N819" s="99"/>
      <c r="O819" s="99"/>
      <c r="P819" s="99"/>
      <c r="Q819" s="99"/>
      <c r="R819" s="99"/>
    </row>
    <row r="820" spans="11:18" x14ac:dyDescent="0.25">
      <c r="K820" s="99"/>
      <c r="L820" s="99"/>
    </row>
    <row r="821" spans="11:18" x14ac:dyDescent="0.25">
      <c r="K821" s="99"/>
      <c r="L821" s="99"/>
    </row>
    <row r="822" spans="11:18" x14ac:dyDescent="0.25">
      <c r="K822" s="99"/>
      <c r="L822" s="99"/>
    </row>
    <row r="823" spans="11:18" x14ac:dyDescent="0.25">
      <c r="K823" s="99"/>
      <c r="L823" s="99"/>
    </row>
    <row r="824" spans="11:18" x14ac:dyDescent="0.25">
      <c r="K824" s="99"/>
      <c r="L824" s="99"/>
    </row>
    <row r="825" spans="11:18" x14ac:dyDescent="0.25">
      <c r="K825" s="99"/>
      <c r="L825" s="99"/>
    </row>
    <row r="826" spans="11:18" x14ac:dyDescent="0.25">
      <c r="K826" s="99"/>
      <c r="L826" s="99"/>
    </row>
    <row r="827" spans="11:18" x14ac:dyDescent="0.25">
      <c r="K827" s="99"/>
      <c r="L827" s="99"/>
    </row>
  </sheetData>
  <sortState ref="B3:L10">
    <sortCondition descending="1" ref="C3:C10"/>
    <sortCondition descending="1" ref="L3:L10"/>
    <sortCondition descending="1" ref="J3:J10"/>
  </sortState>
  <mergeCells count="13">
    <mergeCell ref="M4:O5"/>
    <mergeCell ref="A15:J15"/>
    <mergeCell ref="A1:C1"/>
    <mergeCell ref="D1:D2"/>
    <mergeCell ref="E1:E2"/>
    <mergeCell ref="F1:F2"/>
    <mergeCell ref="G1:G2"/>
    <mergeCell ref="H1:J1"/>
    <mergeCell ref="K1:K2"/>
    <mergeCell ref="L1:L2"/>
    <mergeCell ref="A13:J13"/>
    <mergeCell ref="A14:J14"/>
    <mergeCell ref="M8:O9"/>
  </mergeCells>
  <pageMargins left="0.19685039370078741" right="0.19685039370078741" top="0.19685039370078741" bottom="0.19685039370078741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62"/>
  <sheetViews>
    <sheetView tabSelected="1" topLeftCell="A37" workbookViewId="0">
      <selection activeCell="CW50" sqref="CW50"/>
    </sheetView>
  </sheetViews>
  <sheetFormatPr baseColWidth="10" defaultRowHeight="15" x14ac:dyDescent="0.25"/>
  <cols>
    <col min="1" max="1" width="5" style="142" customWidth="1"/>
    <col min="2" max="2" width="24.42578125" style="142" customWidth="1"/>
    <col min="3" max="3" width="11.42578125" style="142"/>
    <col min="4" max="4" width="9.5703125" style="142" customWidth="1"/>
    <col min="5" max="6" width="11.42578125" style="142"/>
    <col min="7" max="9" width="4.7109375" style="142" customWidth="1"/>
    <col min="10" max="12" width="4.7109375" style="142" hidden="1" customWidth="1"/>
    <col min="13" max="15" width="4.7109375" style="142" customWidth="1"/>
    <col min="16" max="18" width="4.7109375" style="142" hidden="1" customWidth="1"/>
    <col min="19" max="98" width="3.7109375" style="142" hidden="1" customWidth="1"/>
    <col min="99" max="130" width="3.7109375" style="142" customWidth="1"/>
    <col min="131" max="16384" width="11.42578125" style="142"/>
  </cols>
  <sheetData>
    <row r="1" spans="1:130" ht="15.75" thickBot="1" x14ac:dyDescent="0.3">
      <c r="G1" s="772" t="s">
        <v>210</v>
      </c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 t="s">
        <v>211</v>
      </c>
      <c r="T1" s="772"/>
      <c r="U1" s="772"/>
      <c r="V1" s="772"/>
      <c r="W1" s="772"/>
      <c r="X1" s="772"/>
      <c r="Y1" s="772"/>
      <c r="Z1" s="772"/>
      <c r="AA1" s="772" t="s">
        <v>212</v>
      </c>
      <c r="AB1" s="772"/>
      <c r="AC1" s="772"/>
      <c r="AD1" s="772"/>
      <c r="AE1" s="772"/>
      <c r="AF1" s="772"/>
      <c r="AG1" s="772"/>
      <c r="AH1" s="772"/>
      <c r="AI1" s="772" t="s">
        <v>213</v>
      </c>
      <c r="AJ1" s="772"/>
      <c r="AK1" s="772"/>
      <c r="AL1" s="772"/>
      <c r="AM1" s="772"/>
      <c r="AN1" s="772"/>
      <c r="AO1" s="772"/>
      <c r="AP1" s="772"/>
      <c r="AQ1" s="772" t="s">
        <v>214</v>
      </c>
      <c r="AR1" s="772"/>
      <c r="AS1" s="772"/>
      <c r="AT1" s="772"/>
      <c r="AU1" s="772"/>
      <c r="AV1" s="772"/>
      <c r="AW1" s="772"/>
      <c r="AX1" s="772"/>
      <c r="AY1" s="772" t="s">
        <v>215</v>
      </c>
      <c r="AZ1" s="772"/>
      <c r="BA1" s="772"/>
      <c r="BB1" s="772"/>
      <c r="BC1" s="772"/>
      <c r="BD1" s="772"/>
      <c r="BE1" s="772"/>
      <c r="BF1" s="772"/>
      <c r="BG1" s="772" t="s">
        <v>216</v>
      </c>
      <c r="BH1" s="772"/>
      <c r="BI1" s="772"/>
      <c r="BJ1" s="772"/>
      <c r="BK1" s="772"/>
      <c r="BL1" s="772"/>
      <c r="BM1" s="772"/>
      <c r="BN1" s="772"/>
      <c r="BO1" s="772" t="s">
        <v>217</v>
      </c>
      <c r="BP1" s="772"/>
      <c r="BQ1" s="772"/>
      <c r="BR1" s="772"/>
      <c r="BS1" s="772"/>
      <c r="BT1" s="772"/>
      <c r="BU1" s="772"/>
      <c r="BV1" s="772"/>
      <c r="BW1" s="772" t="s">
        <v>218</v>
      </c>
      <c r="BX1" s="772"/>
      <c r="BY1" s="772"/>
      <c r="BZ1" s="772"/>
      <c r="CA1" s="772"/>
      <c r="CB1" s="772"/>
      <c r="CC1" s="772"/>
      <c r="CD1" s="772"/>
      <c r="CE1" s="772" t="s">
        <v>219</v>
      </c>
      <c r="CF1" s="772"/>
      <c r="CG1" s="772"/>
      <c r="CH1" s="772"/>
      <c r="CI1" s="772"/>
      <c r="CJ1" s="772"/>
      <c r="CK1" s="772"/>
      <c r="CL1" s="772"/>
      <c r="CM1" s="772" t="s">
        <v>220</v>
      </c>
      <c r="CN1" s="772"/>
      <c r="CO1" s="772"/>
      <c r="CP1" s="772"/>
      <c r="CQ1" s="772"/>
      <c r="CR1" s="772"/>
      <c r="CS1" s="772"/>
      <c r="CT1" s="772"/>
      <c r="CU1" s="772" t="s">
        <v>267</v>
      </c>
      <c r="CV1" s="772"/>
      <c r="CW1" s="772"/>
      <c r="CX1" s="772"/>
      <c r="CY1" s="772"/>
      <c r="CZ1" s="772"/>
      <c r="DA1" s="772"/>
      <c r="DB1" s="772"/>
      <c r="DC1" s="772" t="s">
        <v>268</v>
      </c>
      <c r="DD1" s="772"/>
      <c r="DE1" s="772"/>
      <c r="DF1" s="772"/>
      <c r="DG1" s="772"/>
      <c r="DH1" s="772"/>
      <c r="DI1" s="772"/>
      <c r="DJ1" s="772"/>
      <c r="DK1" s="772" t="s">
        <v>269</v>
      </c>
      <c r="DL1" s="772"/>
      <c r="DM1" s="772"/>
      <c r="DN1" s="772"/>
      <c r="DO1" s="772"/>
      <c r="DP1" s="772"/>
      <c r="DQ1" s="772"/>
      <c r="DR1" s="772"/>
      <c r="DS1" s="772" t="s">
        <v>270</v>
      </c>
      <c r="DT1" s="772"/>
      <c r="DU1" s="772"/>
      <c r="DV1" s="772"/>
      <c r="DW1" s="772"/>
      <c r="DX1" s="772"/>
      <c r="DY1" s="772"/>
      <c r="DZ1" s="772"/>
    </row>
    <row r="2" spans="1:130" ht="12" customHeight="1" thickBot="1" x14ac:dyDescent="0.3">
      <c r="G2" s="773" t="s">
        <v>221</v>
      </c>
      <c r="H2" s="773"/>
      <c r="I2" s="773"/>
      <c r="J2" s="773"/>
      <c r="K2" s="773"/>
      <c r="L2" s="773"/>
      <c r="M2" s="774" t="s">
        <v>222</v>
      </c>
      <c r="N2" s="774"/>
      <c r="O2" s="774"/>
      <c r="P2" s="774"/>
      <c r="Q2" s="774"/>
      <c r="R2" s="774"/>
      <c r="S2" s="771" t="s">
        <v>221</v>
      </c>
      <c r="T2" s="771"/>
      <c r="U2" s="771"/>
      <c r="V2" s="771"/>
      <c r="W2" s="770" t="s">
        <v>222</v>
      </c>
      <c r="X2" s="770"/>
      <c r="Y2" s="770"/>
      <c r="Z2" s="770"/>
      <c r="AA2" s="771" t="s">
        <v>221</v>
      </c>
      <c r="AB2" s="771"/>
      <c r="AC2" s="771"/>
      <c r="AD2" s="771"/>
      <c r="AE2" s="770" t="s">
        <v>222</v>
      </c>
      <c r="AF2" s="770"/>
      <c r="AG2" s="770"/>
      <c r="AH2" s="770"/>
      <c r="AI2" s="771" t="s">
        <v>221</v>
      </c>
      <c r="AJ2" s="771"/>
      <c r="AK2" s="771"/>
      <c r="AL2" s="771"/>
      <c r="AM2" s="770" t="s">
        <v>222</v>
      </c>
      <c r="AN2" s="770"/>
      <c r="AO2" s="770"/>
      <c r="AP2" s="770"/>
      <c r="AQ2" s="771" t="s">
        <v>221</v>
      </c>
      <c r="AR2" s="771"/>
      <c r="AS2" s="771"/>
      <c r="AT2" s="771"/>
      <c r="AU2" s="770" t="s">
        <v>222</v>
      </c>
      <c r="AV2" s="770"/>
      <c r="AW2" s="770"/>
      <c r="AX2" s="770"/>
      <c r="AY2" s="771" t="s">
        <v>221</v>
      </c>
      <c r="AZ2" s="771"/>
      <c r="BA2" s="771"/>
      <c r="BB2" s="771"/>
      <c r="BC2" s="770" t="s">
        <v>222</v>
      </c>
      <c r="BD2" s="770"/>
      <c r="BE2" s="770"/>
      <c r="BF2" s="770"/>
      <c r="BG2" s="771" t="s">
        <v>221</v>
      </c>
      <c r="BH2" s="771"/>
      <c r="BI2" s="771"/>
      <c r="BJ2" s="771"/>
      <c r="BK2" s="770" t="s">
        <v>222</v>
      </c>
      <c r="BL2" s="770"/>
      <c r="BM2" s="770"/>
      <c r="BN2" s="770"/>
      <c r="BO2" s="771" t="s">
        <v>221</v>
      </c>
      <c r="BP2" s="771"/>
      <c r="BQ2" s="771"/>
      <c r="BR2" s="771"/>
      <c r="BS2" s="770" t="s">
        <v>222</v>
      </c>
      <c r="BT2" s="770"/>
      <c r="BU2" s="770"/>
      <c r="BV2" s="770"/>
      <c r="BW2" s="771" t="s">
        <v>221</v>
      </c>
      <c r="BX2" s="771"/>
      <c r="BY2" s="771"/>
      <c r="BZ2" s="771"/>
      <c r="CA2" s="770" t="s">
        <v>222</v>
      </c>
      <c r="CB2" s="770"/>
      <c r="CC2" s="770"/>
      <c r="CD2" s="770"/>
      <c r="CE2" s="771" t="s">
        <v>221</v>
      </c>
      <c r="CF2" s="771"/>
      <c r="CG2" s="771"/>
      <c r="CH2" s="771"/>
      <c r="CI2" s="770" t="s">
        <v>222</v>
      </c>
      <c r="CJ2" s="770"/>
      <c r="CK2" s="770"/>
      <c r="CL2" s="770"/>
      <c r="CM2" s="771" t="s">
        <v>221</v>
      </c>
      <c r="CN2" s="771"/>
      <c r="CO2" s="771"/>
      <c r="CP2" s="771"/>
      <c r="CQ2" s="770" t="s">
        <v>222</v>
      </c>
      <c r="CR2" s="770"/>
      <c r="CS2" s="770"/>
      <c r="CT2" s="770"/>
      <c r="CU2" s="771" t="s">
        <v>221</v>
      </c>
      <c r="CV2" s="771"/>
      <c r="CW2" s="771"/>
      <c r="CX2" s="771"/>
      <c r="CY2" s="770" t="s">
        <v>222</v>
      </c>
      <c r="CZ2" s="770"/>
      <c r="DA2" s="770"/>
      <c r="DB2" s="770"/>
      <c r="DC2" s="771" t="s">
        <v>221</v>
      </c>
      <c r="DD2" s="771"/>
      <c r="DE2" s="771"/>
      <c r="DF2" s="771"/>
      <c r="DG2" s="770" t="s">
        <v>222</v>
      </c>
      <c r="DH2" s="770"/>
      <c r="DI2" s="770"/>
      <c r="DJ2" s="770"/>
      <c r="DK2" s="771" t="s">
        <v>221</v>
      </c>
      <c r="DL2" s="771"/>
      <c r="DM2" s="771"/>
      <c r="DN2" s="771"/>
      <c r="DO2" s="770" t="s">
        <v>222</v>
      </c>
      <c r="DP2" s="770"/>
      <c r="DQ2" s="770"/>
      <c r="DR2" s="770"/>
      <c r="DS2" s="771" t="s">
        <v>221</v>
      </c>
      <c r="DT2" s="771"/>
      <c r="DU2" s="771"/>
      <c r="DV2" s="771"/>
      <c r="DW2" s="770" t="s">
        <v>222</v>
      </c>
      <c r="DX2" s="770"/>
      <c r="DY2" s="770"/>
      <c r="DZ2" s="770"/>
    </row>
    <row r="3" spans="1:130" ht="12" customHeight="1" thickBot="1" x14ac:dyDescent="0.3">
      <c r="B3" s="142" t="s">
        <v>223</v>
      </c>
      <c r="C3" s="142" t="s">
        <v>224</v>
      </c>
      <c r="D3" s="142" t="s">
        <v>617</v>
      </c>
      <c r="E3" s="142" t="s">
        <v>225</v>
      </c>
      <c r="F3" s="142" t="s">
        <v>226</v>
      </c>
      <c r="G3" s="174" t="s">
        <v>14</v>
      </c>
      <c r="H3" s="174" t="s">
        <v>15</v>
      </c>
      <c r="I3" s="174" t="s">
        <v>227</v>
      </c>
      <c r="J3" s="174" t="s">
        <v>57</v>
      </c>
      <c r="K3" s="174" t="s">
        <v>58</v>
      </c>
      <c r="L3" s="174" t="s">
        <v>59</v>
      </c>
      <c r="M3" s="175" t="s">
        <v>14</v>
      </c>
      <c r="N3" s="175" t="s">
        <v>15</v>
      </c>
      <c r="O3" s="175" t="s">
        <v>227</v>
      </c>
      <c r="P3" s="175" t="s">
        <v>57</v>
      </c>
      <c r="Q3" s="175" t="s">
        <v>58</v>
      </c>
      <c r="R3" s="175" t="s">
        <v>59</v>
      </c>
      <c r="S3" s="176" t="s">
        <v>14</v>
      </c>
      <c r="T3" s="176" t="s">
        <v>15</v>
      </c>
      <c r="U3" s="176" t="s">
        <v>57</v>
      </c>
      <c r="V3" s="176" t="s">
        <v>58</v>
      </c>
      <c r="W3" s="177" t="s">
        <v>14</v>
      </c>
      <c r="X3" s="177" t="s">
        <v>15</v>
      </c>
      <c r="Y3" s="177" t="s">
        <v>57</v>
      </c>
      <c r="Z3" s="177" t="s">
        <v>58</v>
      </c>
      <c r="AA3" s="176" t="s">
        <v>14</v>
      </c>
      <c r="AB3" s="176" t="s">
        <v>15</v>
      </c>
      <c r="AC3" s="176" t="s">
        <v>57</v>
      </c>
      <c r="AD3" s="176" t="s">
        <v>58</v>
      </c>
      <c r="AE3" s="177" t="s">
        <v>14</v>
      </c>
      <c r="AF3" s="177" t="s">
        <v>15</v>
      </c>
      <c r="AG3" s="177" t="s">
        <v>57</v>
      </c>
      <c r="AH3" s="177" t="s">
        <v>58</v>
      </c>
      <c r="AI3" s="176" t="s">
        <v>14</v>
      </c>
      <c r="AJ3" s="176" t="s">
        <v>15</v>
      </c>
      <c r="AK3" s="176" t="s">
        <v>57</v>
      </c>
      <c r="AL3" s="176" t="s">
        <v>58</v>
      </c>
      <c r="AM3" s="177" t="s">
        <v>14</v>
      </c>
      <c r="AN3" s="177" t="s">
        <v>15</v>
      </c>
      <c r="AO3" s="177" t="s">
        <v>57</v>
      </c>
      <c r="AP3" s="177" t="s">
        <v>58</v>
      </c>
      <c r="AQ3" s="176" t="s">
        <v>14</v>
      </c>
      <c r="AR3" s="176" t="s">
        <v>15</v>
      </c>
      <c r="AS3" s="176" t="s">
        <v>57</v>
      </c>
      <c r="AT3" s="176" t="s">
        <v>58</v>
      </c>
      <c r="AU3" s="177" t="s">
        <v>14</v>
      </c>
      <c r="AV3" s="177" t="s">
        <v>15</v>
      </c>
      <c r="AW3" s="177" t="s">
        <v>57</v>
      </c>
      <c r="AX3" s="177" t="s">
        <v>58</v>
      </c>
      <c r="AY3" s="176" t="s">
        <v>14</v>
      </c>
      <c r="AZ3" s="176" t="s">
        <v>15</v>
      </c>
      <c r="BA3" s="176" t="s">
        <v>57</v>
      </c>
      <c r="BB3" s="176" t="s">
        <v>58</v>
      </c>
      <c r="BC3" s="177" t="s">
        <v>14</v>
      </c>
      <c r="BD3" s="177" t="s">
        <v>15</v>
      </c>
      <c r="BE3" s="177" t="s">
        <v>57</v>
      </c>
      <c r="BF3" s="177" t="s">
        <v>58</v>
      </c>
      <c r="BG3" s="176" t="s">
        <v>14</v>
      </c>
      <c r="BH3" s="176" t="s">
        <v>15</v>
      </c>
      <c r="BI3" s="176" t="s">
        <v>57</v>
      </c>
      <c r="BJ3" s="176" t="s">
        <v>58</v>
      </c>
      <c r="BK3" s="177" t="s">
        <v>14</v>
      </c>
      <c r="BL3" s="177" t="s">
        <v>15</v>
      </c>
      <c r="BM3" s="177" t="s">
        <v>57</v>
      </c>
      <c r="BN3" s="177" t="s">
        <v>58</v>
      </c>
      <c r="BO3" s="176" t="s">
        <v>14</v>
      </c>
      <c r="BP3" s="176" t="s">
        <v>15</v>
      </c>
      <c r="BQ3" s="176" t="s">
        <v>57</v>
      </c>
      <c r="BR3" s="176" t="s">
        <v>58</v>
      </c>
      <c r="BS3" s="177" t="s">
        <v>14</v>
      </c>
      <c r="BT3" s="177" t="s">
        <v>15</v>
      </c>
      <c r="BU3" s="177" t="s">
        <v>57</v>
      </c>
      <c r="BV3" s="177" t="s">
        <v>58</v>
      </c>
      <c r="BW3" s="176" t="s">
        <v>14</v>
      </c>
      <c r="BX3" s="176" t="s">
        <v>15</v>
      </c>
      <c r="BY3" s="176" t="s">
        <v>57</v>
      </c>
      <c r="BZ3" s="176" t="s">
        <v>58</v>
      </c>
      <c r="CA3" s="177" t="s">
        <v>14</v>
      </c>
      <c r="CB3" s="177" t="s">
        <v>15</v>
      </c>
      <c r="CC3" s="177" t="s">
        <v>57</v>
      </c>
      <c r="CD3" s="177" t="s">
        <v>58</v>
      </c>
      <c r="CE3" s="176" t="s">
        <v>14</v>
      </c>
      <c r="CF3" s="176" t="s">
        <v>15</v>
      </c>
      <c r="CG3" s="176" t="s">
        <v>57</v>
      </c>
      <c r="CH3" s="176" t="s">
        <v>58</v>
      </c>
      <c r="CI3" s="177" t="s">
        <v>14</v>
      </c>
      <c r="CJ3" s="177" t="s">
        <v>15</v>
      </c>
      <c r="CK3" s="177" t="s">
        <v>57</v>
      </c>
      <c r="CL3" s="177" t="s">
        <v>58</v>
      </c>
      <c r="CM3" s="176" t="s">
        <v>14</v>
      </c>
      <c r="CN3" s="176" t="s">
        <v>15</v>
      </c>
      <c r="CO3" s="176" t="s">
        <v>57</v>
      </c>
      <c r="CP3" s="176" t="s">
        <v>58</v>
      </c>
      <c r="CQ3" s="177" t="s">
        <v>14</v>
      </c>
      <c r="CR3" s="177" t="s">
        <v>15</v>
      </c>
      <c r="CS3" s="177" t="s">
        <v>57</v>
      </c>
      <c r="CT3" s="177" t="s">
        <v>58</v>
      </c>
      <c r="CU3" s="176" t="s">
        <v>14</v>
      </c>
      <c r="CV3" s="176" t="s">
        <v>15</v>
      </c>
      <c r="CW3" s="176" t="s">
        <v>57</v>
      </c>
      <c r="CX3" s="176" t="s">
        <v>58</v>
      </c>
      <c r="CY3" s="177" t="s">
        <v>14</v>
      </c>
      <c r="CZ3" s="177" t="s">
        <v>15</v>
      </c>
      <c r="DA3" s="177" t="s">
        <v>57</v>
      </c>
      <c r="DB3" s="177" t="s">
        <v>58</v>
      </c>
      <c r="DC3" s="176" t="s">
        <v>14</v>
      </c>
      <c r="DD3" s="176" t="s">
        <v>15</v>
      </c>
      <c r="DE3" s="176" t="s">
        <v>57</v>
      </c>
      <c r="DF3" s="176" t="s">
        <v>58</v>
      </c>
      <c r="DG3" s="177" t="s">
        <v>14</v>
      </c>
      <c r="DH3" s="177" t="s">
        <v>15</v>
      </c>
      <c r="DI3" s="177" t="s">
        <v>57</v>
      </c>
      <c r="DJ3" s="177" t="s">
        <v>58</v>
      </c>
      <c r="DK3" s="176" t="s">
        <v>14</v>
      </c>
      <c r="DL3" s="176" t="s">
        <v>15</v>
      </c>
      <c r="DM3" s="176" t="s">
        <v>57</v>
      </c>
      <c r="DN3" s="176" t="s">
        <v>58</v>
      </c>
      <c r="DO3" s="177" t="s">
        <v>14</v>
      </c>
      <c r="DP3" s="177" t="s">
        <v>15</v>
      </c>
      <c r="DQ3" s="177" t="s">
        <v>57</v>
      </c>
      <c r="DR3" s="177" t="s">
        <v>58</v>
      </c>
      <c r="DS3" s="176" t="s">
        <v>14</v>
      </c>
      <c r="DT3" s="176" t="s">
        <v>15</v>
      </c>
      <c r="DU3" s="176" t="s">
        <v>57</v>
      </c>
      <c r="DV3" s="176" t="s">
        <v>58</v>
      </c>
      <c r="DW3" s="177" t="s">
        <v>14</v>
      </c>
      <c r="DX3" s="177" t="s">
        <v>15</v>
      </c>
      <c r="DY3" s="177" t="s">
        <v>57</v>
      </c>
      <c r="DZ3" s="177" t="s">
        <v>58</v>
      </c>
    </row>
    <row r="4" spans="1:130" ht="12" customHeight="1" x14ac:dyDescent="0.25">
      <c r="A4" s="143">
        <v>1</v>
      </c>
      <c r="B4" s="408" t="s">
        <v>407</v>
      </c>
      <c r="C4" s="408" t="s">
        <v>229</v>
      </c>
      <c r="D4" s="408">
        <f t="shared" ref="D4:D35" si="0">(G4+H4)/4</f>
        <v>3</v>
      </c>
      <c r="E4" s="408">
        <f t="shared" ref="E4:E35" si="1">(G4*100)/I4</f>
        <v>100</v>
      </c>
      <c r="F4" s="408">
        <f t="shared" ref="F4:F35" si="2">(M4*100)/O4</f>
        <v>83.333333333333329</v>
      </c>
      <c r="G4" s="144">
        <f t="shared" ref="G4:G35" si="3">S4+AA4+AI4+AQ4+AY4+BG4+BO4+BW4+CE4+CM4+CU4+DC4+DK4+DS4</f>
        <v>12</v>
      </c>
      <c r="H4" s="145">
        <f t="shared" ref="H4:H35" si="4">T4+AB4+AJ4+AR4+AZ4+BH4+BP4+BX4+CF4+CN4+CV4+DD4+DL4+DT4</f>
        <v>0</v>
      </c>
      <c r="I4" s="145">
        <f t="shared" ref="I4:I35" si="5">G4+H4</f>
        <v>12</v>
      </c>
      <c r="J4" s="145">
        <f t="shared" ref="J4:J35" si="6">U4+AC4+AK4+AS4+BA4+BI4+BQ4+BY4+CG4+CO4+CW4+DE4+DM4+DU4</f>
        <v>0</v>
      </c>
      <c r="K4" s="145">
        <f t="shared" ref="K4:K35" si="7">V4+AD4+AL4+AT4+BB4+BJ4+BR4+BZ4+CH4+CP4+CX4+DF4+DN4+DV4</f>
        <v>0</v>
      </c>
      <c r="L4" s="166">
        <f t="shared" ref="L4:L35" si="8">J4-K4</f>
        <v>0</v>
      </c>
      <c r="M4" s="167">
        <f t="shared" ref="M4:M35" si="9">W4+AE4+AM4+AU4+BC4+BK4+BS4+CA4+CI4+CQ4+CY4+DG4+DO4+DW4</f>
        <v>5</v>
      </c>
      <c r="N4" s="146">
        <f t="shared" ref="N4:N35" si="10">X4+AF4+AN4+AV4+BD4+BL4+BT4+CB4+CJ4+CR4+CZ4+DH4+DP4+DX4</f>
        <v>1</v>
      </c>
      <c r="O4" s="146">
        <f t="shared" ref="O4:O35" si="11">M4+N4</f>
        <v>6</v>
      </c>
      <c r="P4" s="146">
        <f t="shared" ref="P4:P35" si="12">Y4+AG4+AO4+AW4+BE4+BM4+BU4+CC4+CK4+CS4+DA4+DI4+DQ4+DY4</f>
        <v>0</v>
      </c>
      <c r="Q4" s="146">
        <f t="shared" ref="Q4:Q35" si="13">Z4+AH4+AP4+AX4+BF4+BN4+BV4+CD4+CL4+CT4+DB4+DJ4+DR4+DZ4</f>
        <v>0</v>
      </c>
      <c r="R4" s="147">
        <f t="shared" ref="R4:R35" si="14">P4-Q4</f>
        <v>0</v>
      </c>
      <c r="S4" s="148"/>
      <c r="T4" s="149"/>
      <c r="U4" s="149"/>
      <c r="V4" s="149"/>
      <c r="W4" s="150"/>
      <c r="X4" s="150"/>
      <c r="Y4" s="150"/>
      <c r="Z4" s="151"/>
      <c r="AA4" s="148"/>
      <c r="AB4" s="149"/>
      <c r="AC4" s="149"/>
      <c r="AD4" s="149"/>
      <c r="AE4" s="150"/>
      <c r="AF4" s="150"/>
      <c r="AG4" s="150"/>
      <c r="AH4" s="151"/>
      <c r="AI4" s="148">
        <v>4</v>
      </c>
      <c r="AJ4" s="149">
        <v>0</v>
      </c>
      <c r="AK4" s="149"/>
      <c r="AL4" s="149"/>
      <c r="AM4" s="150">
        <v>2</v>
      </c>
      <c r="AN4" s="150">
        <v>0</v>
      </c>
      <c r="AO4" s="150"/>
      <c r="AP4" s="151"/>
      <c r="AQ4" s="148"/>
      <c r="AR4" s="149"/>
      <c r="AS4" s="149"/>
      <c r="AT4" s="149"/>
      <c r="AU4" s="150"/>
      <c r="AV4" s="150"/>
      <c r="AW4" s="150"/>
      <c r="AX4" s="151"/>
      <c r="AY4" s="148">
        <v>4</v>
      </c>
      <c r="AZ4" s="149">
        <v>0</v>
      </c>
      <c r="BA4" s="149"/>
      <c r="BB4" s="149"/>
      <c r="BC4" s="150">
        <v>1</v>
      </c>
      <c r="BD4" s="150">
        <v>1</v>
      </c>
      <c r="BE4" s="150"/>
      <c r="BF4" s="151"/>
      <c r="BG4" s="148">
        <v>4</v>
      </c>
      <c r="BH4" s="149">
        <v>0</v>
      </c>
      <c r="BI4" s="149"/>
      <c r="BJ4" s="149"/>
      <c r="BK4" s="150">
        <v>2</v>
      </c>
      <c r="BL4" s="150">
        <v>0</v>
      </c>
      <c r="BM4" s="150"/>
      <c r="BN4" s="151"/>
      <c r="BO4" s="148"/>
      <c r="BP4" s="149"/>
      <c r="BQ4" s="149"/>
      <c r="BR4" s="149"/>
      <c r="BS4" s="150"/>
      <c r="BT4" s="150"/>
      <c r="BU4" s="150"/>
      <c r="BV4" s="151"/>
      <c r="BW4" s="148"/>
      <c r="BX4" s="149"/>
      <c r="BY4" s="149"/>
      <c r="BZ4" s="149"/>
      <c r="CA4" s="150"/>
      <c r="CB4" s="150"/>
      <c r="CC4" s="150"/>
      <c r="CD4" s="151"/>
      <c r="CE4" s="148"/>
      <c r="CF4" s="149"/>
      <c r="CG4" s="149"/>
      <c r="CH4" s="149"/>
      <c r="CI4" s="150"/>
      <c r="CJ4" s="150"/>
      <c r="CK4" s="150"/>
      <c r="CL4" s="151"/>
      <c r="CM4" s="148"/>
      <c r="CN4" s="149"/>
      <c r="CO4" s="149"/>
      <c r="CP4" s="149"/>
      <c r="CQ4" s="150"/>
      <c r="CR4" s="150"/>
      <c r="CS4" s="150"/>
      <c r="CT4" s="151"/>
      <c r="CU4" s="148"/>
      <c r="CV4" s="149"/>
      <c r="CW4" s="149"/>
      <c r="CX4" s="149"/>
      <c r="CY4" s="150"/>
      <c r="CZ4" s="150"/>
      <c r="DA4" s="150"/>
      <c r="DB4" s="151"/>
      <c r="DC4" s="148"/>
      <c r="DD4" s="149"/>
      <c r="DE4" s="149"/>
      <c r="DF4" s="149"/>
      <c r="DG4" s="150"/>
      <c r="DH4" s="150"/>
      <c r="DI4" s="150"/>
      <c r="DJ4" s="151"/>
      <c r="DK4" s="148"/>
      <c r="DL4" s="149"/>
      <c r="DM4" s="149"/>
      <c r="DN4" s="149"/>
      <c r="DO4" s="150"/>
      <c r="DP4" s="150"/>
      <c r="DQ4" s="150"/>
      <c r="DR4" s="151"/>
      <c r="DS4" s="148"/>
      <c r="DT4" s="149"/>
      <c r="DU4" s="149"/>
      <c r="DV4" s="149"/>
      <c r="DW4" s="150"/>
      <c r="DX4" s="150"/>
      <c r="DY4" s="150"/>
      <c r="DZ4" s="151"/>
    </row>
    <row r="5" spans="1:130" ht="12" customHeight="1" x14ac:dyDescent="0.25">
      <c r="A5" s="152">
        <v>2</v>
      </c>
      <c r="B5" s="173" t="s">
        <v>272</v>
      </c>
      <c r="C5" s="173" t="s">
        <v>229</v>
      </c>
      <c r="D5" s="173">
        <f t="shared" si="0"/>
        <v>8</v>
      </c>
      <c r="E5" s="173">
        <f t="shared" si="1"/>
        <v>100</v>
      </c>
      <c r="F5" s="173">
        <f t="shared" si="2"/>
        <v>68.75</v>
      </c>
      <c r="G5" s="153">
        <f t="shared" si="3"/>
        <v>32</v>
      </c>
      <c r="H5" s="154">
        <f t="shared" si="4"/>
        <v>0</v>
      </c>
      <c r="I5" s="154">
        <f t="shared" si="5"/>
        <v>32</v>
      </c>
      <c r="J5" s="154">
        <f t="shared" si="6"/>
        <v>0</v>
      </c>
      <c r="K5" s="154">
        <f t="shared" si="7"/>
        <v>0</v>
      </c>
      <c r="L5" s="169">
        <f t="shared" si="8"/>
        <v>0</v>
      </c>
      <c r="M5" s="170">
        <f t="shared" si="9"/>
        <v>11</v>
      </c>
      <c r="N5" s="155">
        <f t="shared" si="10"/>
        <v>5</v>
      </c>
      <c r="O5" s="155">
        <f t="shared" si="11"/>
        <v>16</v>
      </c>
      <c r="P5" s="155">
        <f t="shared" si="12"/>
        <v>0</v>
      </c>
      <c r="Q5" s="155">
        <f t="shared" si="13"/>
        <v>0</v>
      </c>
      <c r="R5" s="156">
        <f t="shared" si="14"/>
        <v>0</v>
      </c>
      <c r="S5" s="157">
        <v>4</v>
      </c>
      <c r="T5" s="158">
        <v>0</v>
      </c>
      <c r="U5" s="158"/>
      <c r="V5" s="158"/>
      <c r="W5" s="159">
        <v>2</v>
      </c>
      <c r="X5" s="159">
        <v>0</v>
      </c>
      <c r="Y5" s="159"/>
      <c r="Z5" s="160"/>
      <c r="AA5" s="157">
        <v>4</v>
      </c>
      <c r="AB5" s="158">
        <v>0</v>
      </c>
      <c r="AC5" s="158"/>
      <c r="AD5" s="158"/>
      <c r="AE5" s="159">
        <v>1</v>
      </c>
      <c r="AF5" s="159">
        <v>1</v>
      </c>
      <c r="AG5" s="159"/>
      <c r="AH5" s="160"/>
      <c r="AI5" s="157">
        <v>4</v>
      </c>
      <c r="AJ5" s="158">
        <v>0</v>
      </c>
      <c r="AK5" s="158"/>
      <c r="AL5" s="158"/>
      <c r="AM5" s="159">
        <v>2</v>
      </c>
      <c r="AN5" s="159">
        <v>0</v>
      </c>
      <c r="AO5" s="159"/>
      <c r="AP5" s="160"/>
      <c r="AQ5" s="157">
        <v>4</v>
      </c>
      <c r="AR5" s="158">
        <v>0</v>
      </c>
      <c r="AS5" s="158"/>
      <c r="AT5" s="158"/>
      <c r="AU5" s="159">
        <v>0</v>
      </c>
      <c r="AV5" s="159">
        <v>2</v>
      </c>
      <c r="AW5" s="159"/>
      <c r="AX5" s="160"/>
      <c r="AY5" s="157">
        <v>4</v>
      </c>
      <c r="AZ5" s="158">
        <v>0</v>
      </c>
      <c r="BA5" s="158"/>
      <c r="BB5" s="158"/>
      <c r="BC5" s="159">
        <v>2</v>
      </c>
      <c r="BD5" s="159">
        <v>0</v>
      </c>
      <c r="BE5" s="159"/>
      <c r="BF5" s="160"/>
      <c r="BG5" s="157">
        <v>4</v>
      </c>
      <c r="BH5" s="158">
        <v>0</v>
      </c>
      <c r="BI5" s="158"/>
      <c r="BJ5" s="158"/>
      <c r="BK5" s="159">
        <v>2</v>
      </c>
      <c r="BL5" s="159">
        <v>0</v>
      </c>
      <c r="BM5" s="159"/>
      <c r="BN5" s="160"/>
      <c r="BO5" s="157"/>
      <c r="BP5" s="158"/>
      <c r="BQ5" s="158"/>
      <c r="BR5" s="158"/>
      <c r="BS5" s="159"/>
      <c r="BT5" s="159"/>
      <c r="BU5" s="159"/>
      <c r="BV5" s="160"/>
      <c r="BW5" s="157"/>
      <c r="BX5" s="158"/>
      <c r="BY5" s="158"/>
      <c r="BZ5" s="158"/>
      <c r="CA5" s="159"/>
      <c r="CB5" s="159"/>
      <c r="CC5" s="159"/>
      <c r="CD5" s="160"/>
      <c r="CE5" s="157">
        <v>4</v>
      </c>
      <c r="CF5" s="158">
        <v>0</v>
      </c>
      <c r="CG5" s="158"/>
      <c r="CH5" s="158"/>
      <c r="CI5" s="159">
        <v>1</v>
      </c>
      <c r="CJ5" s="159">
        <v>1</v>
      </c>
      <c r="CK5" s="159"/>
      <c r="CL5" s="160"/>
      <c r="CM5" s="157">
        <v>4</v>
      </c>
      <c r="CN5" s="158">
        <v>0</v>
      </c>
      <c r="CO5" s="158"/>
      <c r="CP5" s="158"/>
      <c r="CQ5" s="159">
        <v>1</v>
      </c>
      <c r="CR5" s="159">
        <v>1</v>
      </c>
      <c r="CS5" s="159"/>
      <c r="CT5" s="160"/>
      <c r="CU5" s="157"/>
      <c r="CV5" s="158"/>
      <c r="CW5" s="158"/>
      <c r="CX5" s="158"/>
      <c r="CY5" s="159"/>
      <c r="CZ5" s="159"/>
      <c r="DA5" s="159"/>
      <c r="DB5" s="160"/>
      <c r="DC5" s="157"/>
      <c r="DD5" s="158"/>
      <c r="DE5" s="158"/>
      <c r="DF5" s="158"/>
      <c r="DG5" s="159"/>
      <c r="DH5" s="159"/>
      <c r="DI5" s="159"/>
      <c r="DJ5" s="160"/>
      <c r="DK5" s="157"/>
      <c r="DL5" s="158"/>
      <c r="DM5" s="158"/>
      <c r="DN5" s="158"/>
      <c r="DO5" s="159"/>
      <c r="DP5" s="159"/>
      <c r="DQ5" s="159"/>
      <c r="DR5" s="160"/>
      <c r="DS5" s="157"/>
      <c r="DT5" s="158"/>
      <c r="DU5" s="158"/>
      <c r="DV5" s="158"/>
      <c r="DW5" s="159"/>
      <c r="DX5" s="159"/>
      <c r="DY5" s="159"/>
      <c r="DZ5" s="160"/>
    </row>
    <row r="6" spans="1:130" ht="12" customHeight="1" x14ac:dyDescent="0.25">
      <c r="A6" s="152">
        <v>3</v>
      </c>
      <c r="B6" s="168" t="s">
        <v>442</v>
      </c>
      <c r="C6" s="168" t="s">
        <v>417</v>
      </c>
      <c r="D6" s="168">
        <f t="shared" si="0"/>
        <v>3</v>
      </c>
      <c r="E6" s="168">
        <f t="shared" si="1"/>
        <v>83.333333333333329</v>
      </c>
      <c r="F6" s="168">
        <f t="shared" si="2"/>
        <v>66.666666666666671</v>
      </c>
      <c r="G6" s="153">
        <f t="shared" si="3"/>
        <v>10</v>
      </c>
      <c r="H6" s="154">
        <f t="shared" si="4"/>
        <v>2</v>
      </c>
      <c r="I6" s="154">
        <f t="shared" si="5"/>
        <v>12</v>
      </c>
      <c r="J6" s="154">
        <f t="shared" si="6"/>
        <v>0</v>
      </c>
      <c r="K6" s="154">
        <f t="shared" si="7"/>
        <v>0</v>
      </c>
      <c r="L6" s="169">
        <f t="shared" si="8"/>
        <v>0</v>
      </c>
      <c r="M6" s="170">
        <f t="shared" si="9"/>
        <v>4</v>
      </c>
      <c r="N6" s="155">
        <f t="shared" si="10"/>
        <v>2</v>
      </c>
      <c r="O6" s="155">
        <f t="shared" si="11"/>
        <v>6</v>
      </c>
      <c r="P6" s="155">
        <f t="shared" si="12"/>
        <v>0</v>
      </c>
      <c r="Q6" s="155">
        <f t="shared" si="13"/>
        <v>0</v>
      </c>
      <c r="R6" s="156">
        <f t="shared" si="14"/>
        <v>0</v>
      </c>
      <c r="S6" s="157"/>
      <c r="T6" s="158"/>
      <c r="U6" s="158"/>
      <c r="V6" s="158"/>
      <c r="W6" s="159"/>
      <c r="X6" s="159"/>
      <c r="Y6" s="159"/>
      <c r="Z6" s="160"/>
      <c r="AA6" s="157"/>
      <c r="AB6" s="158"/>
      <c r="AC6" s="158"/>
      <c r="AD6" s="158"/>
      <c r="AE6" s="159"/>
      <c r="AF6" s="159"/>
      <c r="AG6" s="159"/>
      <c r="AH6" s="160"/>
      <c r="AI6" s="157"/>
      <c r="AJ6" s="158"/>
      <c r="AK6" s="158"/>
      <c r="AL6" s="158"/>
      <c r="AM6" s="159"/>
      <c r="AN6" s="159"/>
      <c r="AO6" s="159"/>
      <c r="AP6" s="160"/>
      <c r="AQ6" s="157">
        <v>3</v>
      </c>
      <c r="AR6" s="158">
        <v>1</v>
      </c>
      <c r="AS6" s="158"/>
      <c r="AT6" s="158"/>
      <c r="AU6" s="159">
        <v>1</v>
      </c>
      <c r="AV6" s="159">
        <v>1</v>
      </c>
      <c r="AW6" s="159"/>
      <c r="AX6" s="160"/>
      <c r="AY6" s="157">
        <v>4</v>
      </c>
      <c r="AZ6" s="158">
        <v>0</v>
      </c>
      <c r="BA6" s="158"/>
      <c r="BB6" s="158"/>
      <c r="BC6" s="159">
        <v>2</v>
      </c>
      <c r="BD6" s="159">
        <v>0</v>
      </c>
      <c r="BE6" s="159"/>
      <c r="BF6" s="160"/>
      <c r="BG6" s="157"/>
      <c r="BH6" s="158"/>
      <c r="BI6" s="158"/>
      <c r="BJ6" s="158"/>
      <c r="BK6" s="159"/>
      <c r="BL6" s="159"/>
      <c r="BM6" s="159"/>
      <c r="BN6" s="160"/>
      <c r="BO6" s="157"/>
      <c r="BP6" s="158"/>
      <c r="BQ6" s="158"/>
      <c r="BR6" s="158"/>
      <c r="BS6" s="159"/>
      <c r="BT6" s="159"/>
      <c r="BU6" s="159"/>
      <c r="BV6" s="160"/>
      <c r="BW6" s="157"/>
      <c r="BX6" s="158"/>
      <c r="BY6" s="158"/>
      <c r="BZ6" s="158"/>
      <c r="CA6" s="159"/>
      <c r="CB6" s="159"/>
      <c r="CC6" s="159"/>
      <c r="CD6" s="160"/>
      <c r="CE6" s="157"/>
      <c r="CF6" s="158"/>
      <c r="CG6" s="158"/>
      <c r="CH6" s="158"/>
      <c r="CI6" s="159"/>
      <c r="CJ6" s="159"/>
      <c r="CK6" s="159"/>
      <c r="CL6" s="160"/>
      <c r="CM6" s="157">
        <v>3</v>
      </c>
      <c r="CN6" s="158">
        <v>1</v>
      </c>
      <c r="CO6" s="158"/>
      <c r="CP6" s="158"/>
      <c r="CQ6" s="159">
        <v>1</v>
      </c>
      <c r="CR6" s="159">
        <v>1</v>
      </c>
      <c r="CS6" s="159"/>
      <c r="CT6" s="160"/>
      <c r="CU6" s="157"/>
      <c r="CV6" s="158"/>
      <c r="CW6" s="158"/>
      <c r="CX6" s="158"/>
      <c r="CY6" s="159"/>
      <c r="CZ6" s="159"/>
      <c r="DA6" s="159"/>
      <c r="DB6" s="160"/>
      <c r="DC6" s="157"/>
      <c r="DD6" s="158"/>
      <c r="DE6" s="158"/>
      <c r="DF6" s="158"/>
      <c r="DG6" s="159"/>
      <c r="DH6" s="159"/>
      <c r="DI6" s="159"/>
      <c r="DJ6" s="160"/>
      <c r="DK6" s="157"/>
      <c r="DL6" s="158"/>
      <c r="DM6" s="158"/>
      <c r="DN6" s="158"/>
      <c r="DO6" s="159"/>
      <c r="DP6" s="159"/>
      <c r="DQ6" s="159"/>
      <c r="DR6" s="160"/>
      <c r="DS6" s="157"/>
      <c r="DT6" s="158"/>
      <c r="DU6" s="158"/>
      <c r="DV6" s="158"/>
      <c r="DW6" s="159"/>
      <c r="DX6" s="159"/>
      <c r="DY6" s="159"/>
      <c r="DZ6" s="160"/>
    </row>
    <row r="7" spans="1:130" ht="12" customHeight="1" x14ac:dyDescent="0.25">
      <c r="A7" s="152">
        <v>4</v>
      </c>
      <c r="B7" s="172" t="s">
        <v>316</v>
      </c>
      <c r="C7" s="172" t="s">
        <v>271</v>
      </c>
      <c r="D7" s="172">
        <f t="shared" si="0"/>
        <v>11</v>
      </c>
      <c r="E7" s="172">
        <f t="shared" si="1"/>
        <v>75</v>
      </c>
      <c r="F7" s="172">
        <f t="shared" si="2"/>
        <v>68.181818181818187</v>
      </c>
      <c r="G7" s="153">
        <f t="shared" si="3"/>
        <v>33</v>
      </c>
      <c r="H7" s="154">
        <f t="shared" si="4"/>
        <v>11</v>
      </c>
      <c r="I7" s="154">
        <f t="shared" si="5"/>
        <v>44</v>
      </c>
      <c r="J7" s="154">
        <f t="shared" si="6"/>
        <v>0</v>
      </c>
      <c r="K7" s="154">
        <f t="shared" si="7"/>
        <v>0</v>
      </c>
      <c r="L7" s="169">
        <f t="shared" si="8"/>
        <v>0</v>
      </c>
      <c r="M7" s="170">
        <f t="shared" si="9"/>
        <v>15</v>
      </c>
      <c r="N7" s="155">
        <f t="shared" si="10"/>
        <v>7</v>
      </c>
      <c r="O7" s="155">
        <f t="shared" si="11"/>
        <v>22</v>
      </c>
      <c r="P7" s="155">
        <f t="shared" si="12"/>
        <v>0</v>
      </c>
      <c r="Q7" s="155">
        <f t="shared" si="13"/>
        <v>0</v>
      </c>
      <c r="R7" s="156">
        <f t="shared" si="14"/>
        <v>0</v>
      </c>
      <c r="S7" s="157">
        <v>4</v>
      </c>
      <c r="T7" s="158">
        <v>0</v>
      </c>
      <c r="U7" s="158"/>
      <c r="V7" s="158"/>
      <c r="W7" s="159">
        <v>2</v>
      </c>
      <c r="X7" s="159">
        <v>0</v>
      </c>
      <c r="Y7" s="159"/>
      <c r="Z7" s="160"/>
      <c r="AA7" s="157">
        <v>4</v>
      </c>
      <c r="AB7" s="158">
        <v>0</v>
      </c>
      <c r="AC7" s="158"/>
      <c r="AD7" s="158"/>
      <c r="AE7" s="159">
        <v>1</v>
      </c>
      <c r="AF7" s="159">
        <v>1</v>
      </c>
      <c r="AG7" s="159"/>
      <c r="AH7" s="160"/>
      <c r="AI7" s="157">
        <v>4</v>
      </c>
      <c r="AJ7" s="158">
        <v>0</v>
      </c>
      <c r="AK7" s="158"/>
      <c r="AL7" s="158"/>
      <c r="AM7" s="159">
        <v>2</v>
      </c>
      <c r="AN7" s="159">
        <v>0</v>
      </c>
      <c r="AO7" s="159"/>
      <c r="AP7" s="160"/>
      <c r="AQ7" s="157">
        <v>4</v>
      </c>
      <c r="AR7" s="158">
        <v>0</v>
      </c>
      <c r="AS7" s="158"/>
      <c r="AT7" s="158"/>
      <c r="AU7" s="159">
        <v>2</v>
      </c>
      <c r="AV7" s="159">
        <v>0</v>
      </c>
      <c r="AW7" s="159"/>
      <c r="AX7" s="160"/>
      <c r="AY7" s="157">
        <v>3</v>
      </c>
      <c r="AZ7" s="158">
        <v>1</v>
      </c>
      <c r="BA7" s="158"/>
      <c r="BB7" s="158"/>
      <c r="BC7" s="159">
        <v>1</v>
      </c>
      <c r="BD7" s="159">
        <v>1</v>
      </c>
      <c r="BE7" s="159"/>
      <c r="BF7" s="160"/>
      <c r="BG7" s="157">
        <v>2</v>
      </c>
      <c r="BH7" s="158">
        <v>2</v>
      </c>
      <c r="BI7" s="158"/>
      <c r="BJ7" s="158"/>
      <c r="BK7" s="159">
        <v>1</v>
      </c>
      <c r="BL7" s="159">
        <v>1</v>
      </c>
      <c r="BM7" s="159"/>
      <c r="BN7" s="160"/>
      <c r="BO7" s="157">
        <v>4</v>
      </c>
      <c r="BP7" s="158">
        <v>0</v>
      </c>
      <c r="BQ7" s="158"/>
      <c r="BR7" s="158"/>
      <c r="BS7" s="159">
        <v>1</v>
      </c>
      <c r="BT7" s="159">
        <v>1</v>
      </c>
      <c r="BU7" s="159"/>
      <c r="BV7" s="160"/>
      <c r="BW7" s="157">
        <v>3</v>
      </c>
      <c r="BX7" s="158">
        <v>1</v>
      </c>
      <c r="BY7" s="158"/>
      <c r="BZ7" s="158"/>
      <c r="CA7" s="159">
        <v>2</v>
      </c>
      <c r="CB7" s="159">
        <v>0</v>
      </c>
      <c r="CC7" s="159"/>
      <c r="CD7" s="160"/>
      <c r="CE7" s="157">
        <v>0</v>
      </c>
      <c r="CF7" s="158">
        <v>4</v>
      </c>
      <c r="CG7" s="158"/>
      <c r="CH7" s="158"/>
      <c r="CI7" s="159">
        <v>1</v>
      </c>
      <c r="CJ7" s="159">
        <v>1</v>
      </c>
      <c r="CK7" s="159"/>
      <c r="CL7" s="160"/>
      <c r="CM7" s="157">
        <v>3</v>
      </c>
      <c r="CN7" s="158">
        <v>1</v>
      </c>
      <c r="CO7" s="158"/>
      <c r="CP7" s="158"/>
      <c r="CQ7" s="159">
        <v>2</v>
      </c>
      <c r="CR7" s="159">
        <v>0</v>
      </c>
      <c r="CS7" s="159"/>
      <c r="CT7" s="160"/>
      <c r="CU7" s="157">
        <v>2</v>
      </c>
      <c r="CV7" s="158">
        <v>2</v>
      </c>
      <c r="CW7" s="158"/>
      <c r="CX7" s="158"/>
      <c r="CY7" s="159">
        <v>0</v>
      </c>
      <c r="CZ7" s="159">
        <v>2</v>
      </c>
      <c r="DA7" s="159"/>
      <c r="DB7" s="160"/>
      <c r="DC7" s="157"/>
      <c r="DD7" s="158"/>
      <c r="DE7" s="158"/>
      <c r="DF7" s="158"/>
      <c r="DG7" s="159"/>
      <c r="DH7" s="159"/>
      <c r="DI7" s="159"/>
      <c r="DJ7" s="160"/>
      <c r="DK7" s="157"/>
      <c r="DL7" s="158"/>
      <c r="DM7" s="158"/>
      <c r="DN7" s="158"/>
      <c r="DO7" s="159"/>
      <c r="DP7" s="159"/>
      <c r="DQ7" s="159"/>
      <c r="DR7" s="160"/>
      <c r="DS7" s="157"/>
      <c r="DT7" s="158"/>
      <c r="DU7" s="158"/>
      <c r="DV7" s="158"/>
      <c r="DW7" s="159"/>
      <c r="DX7" s="159"/>
      <c r="DY7" s="159"/>
      <c r="DZ7" s="160"/>
    </row>
    <row r="8" spans="1:130" ht="12" customHeight="1" x14ac:dyDescent="0.25">
      <c r="A8" s="152">
        <v>5</v>
      </c>
      <c r="B8" s="168" t="s">
        <v>293</v>
      </c>
      <c r="C8" s="168" t="s">
        <v>416</v>
      </c>
      <c r="D8" s="168">
        <f t="shared" si="0"/>
        <v>2</v>
      </c>
      <c r="E8" s="168">
        <f t="shared" si="1"/>
        <v>75</v>
      </c>
      <c r="F8" s="168">
        <f t="shared" si="2"/>
        <v>75</v>
      </c>
      <c r="G8" s="153">
        <f t="shared" si="3"/>
        <v>6</v>
      </c>
      <c r="H8" s="154">
        <f t="shared" si="4"/>
        <v>2</v>
      </c>
      <c r="I8" s="154">
        <f t="shared" si="5"/>
        <v>8</v>
      </c>
      <c r="J8" s="154">
        <f t="shared" si="6"/>
        <v>0</v>
      </c>
      <c r="K8" s="154">
        <f t="shared" si="7"/>
        <v>0</v>
      </c>
      <c r="L8" s="169">
        <f t="shared" si="8"/>
        <v>0</v>
      </c>
      <c r="M8" s="170">
        <f t="shared" si="9"/>
        <v>3</v>
      </c>
      <c r="N8" s="155">
        <f t="shared" si="10"/>
        <v>1</v>
      </c>
      <c r="O8" s="155">
        <f t="shared" si="11"/>
        <v>4</v>
      </c>
      <c r="P8" s="155">
        <f t="shared" si="12"/>
        <v>0</v>
      </c>
      <c r="Q8" s="155">
        <f t="shared" si="13"/>
        <v>0</v>
      </c>
      <c r="R8" s="156">
        <f t="shared" si="14"/>
        <v>0</v>
      </c>
      <c r="S8" s="157"/>
      <c r="T8" s="158"/>
      <c r="U8" s="158"/>
      <c r="V8" s="158"/>
      <c r="W8" s="159"/>
      <c r="X8" s="159"/>
      <c r="Y8" s="159"/>
      <c r="Z8" s="160"/>
      <c r="AA8" s="157">
        <v>4</v>
      </c>
      <c r="AB8" s="158">
        <v>0</v>
      </c>
      <c r="AC8" s="158"/>
      <c r="AD8" s="158"/>
      <c r="AE8" s="159">
        <v>2</v>
      </c>
      <c r="AF8" s="159">
        <v>0</v>
      </c>
      <c r="AG8" s="159"/>
      <c r="AH8" s="160"/>
      <c r="AI8" s="157"/>
      <c r="AJ8" s="158"/>
      <c r="AK8" s="158"/>
      <c r="AL8" s="158"/>
      <c r="AM8" s="159"/>
      <c r="AN8" s="159"/>
      <c r="AO8" s="159"/>
      <c r="AP8" s="160"/>
      <c r="AQ8" s="157">
        <v>2</v>
      </c>
      <c r="AR8" s="158">
        <v>2</v>
      </c>
      <c r="AS8" s="158"/>
      <c r="AT8" s="158"/>
      <c r="AU8" s="159">
        <v>1</v>
      </c>
      <c r="AV8" s="159">
        <v>1</v>
      </c>
      <c r="AW8" s="159"/>
      <c r="AX8" s="160"/>
      <c r="AY8" s="157"/>
      <c r="AZ8" s="158"/>
      <c r="BA8" s="158"/>
      <c r="BB8" s="158"/>
      <c r="BC8" s="159"/>
      <c r="BD8" s="159"/>
      <c r="BE8" s="159"/>
      <c r="BF8" s="160"/>
      <c r="BG8" s="157"/>
      <c r="BH8" s="158"/>
      <c r="BI8" s="158"/>
      <c r="BJ8" s="158"/>
      <c r="BK8" s="159"/>
      <c r="BL8" s="159"/>
      <c r="BM8" s="159"/>
      <c r="BN8" s="160"/>
      <c r="BO8" s="157"/>
      <c r="BP8" s="158"/>
      <c r="BQ8" s="158"/>
      <c r="BR8" s="158"/>
      <c r="BS8" s="159"/>
      <c r="BT8" s="159"/>
      <c r="BU8" s="159"/>
      <c r="BV8" s="160"/>
      <c r="BW8" s="157"/>
      <c r="BX8" s="158"/>
      <c r="BY8" s="158"/>
      <c r="BZ8" s="158"/>
      <c r="CA8" s="159"/>
      <c r="CB8" s="159"/>
      <c r="CC8" s="159"/>
      <c r="CD8" s="160"/>
      <c r="CE8" s="157"/>
      <c r="CF8" s="158"/>
      <c r="CG8" s="158"/>
      <c r="CH8" s="158"/>
      <c r="CI8" s="159"/>
      <c r="CJ8" s="159"/>
      <c r="CK8" s="159"/>
      <c r="CL8" s="160"/>
      <c r="CM8" s="157"/>
      <c r="CN8" s="158"/>
      <c r="CO8" s="158"/>
      <c r="CP8" s="158"/>
      <c r="CQ8" s="159"/>
      <c r="CR8" s="159"/>
      <c r="CS8" s="159"/>
      <c r="CT8" s="160"/>
      <c r="CU8" s="157"/>
      <c r="CV8" s="158"/>
      <c r="CW8" s="158"/>
      <c r="CX8" s="158"/>
      <c r="CY8" s="159"/>
      <c r="CZ8" s="159"/>
      <c r="DA8" s="159"/>
      <c r="DB8" s="160"/>
      <c r="DC8" s="157"/>
      <c r="DD8" s="158"/>
      <c r="DE8" s="158"/>
      <c r="DF8" s="158"/>
      <c r="DG8" s="159"/>
      <c r="DH8" s="159"/>
      <c r="DI8" s="159"/>
      <c r="DJ8" s="160"/>
      <c r="DK8" s="157"/>
      <c r="DL8" s="158"/>
      <c r="DM8" s="158"/>
      <c r="DN8" s="158"/>
      <c r="DO8" s="159"/>
      <c r="DP8" s="159"/>
      <c r="DQ8" s="159"/>
      <c r="DR8" s="160"/>
      <c r="DS8" s="157"/>
      <c r="DT8" s="158"/>
      <c r="DU8" s="158"/>
      <c r="DV8" s="158"/>
      <c r="DW8" s="159"/>
      <c r="DX8" s="159"/>
      <c r="DY8" s="159"/>
      <c r="DZ8" s="160"/>
    </row>
    <row r="9" spans="1:130" ht="12" customHeight="1" x14ac:dyDescent="0.25">
      <c r="A9" s="152">
        <v>6</v>
      </c>
      <c r="B9" s="161" t="s">
        <v>294</v>
      </c>
      <c r="C9" s="161" t="s">
        <v>30</v>
      </c>
      <c r="D9" s="161">
        <f t="shared" si="0"/>
        <v>4</v>
      </c>
      <c r="E9" s="161">
        <f t="shared" si="1"/>
        <v>75</v>
      </c>
      <c r="F9" s="161">
        <f t="shared" si="2"/>
        <v>62.5</v>
      </c>
      <c r="G9" s="153">
        <f t="shared" si="3"/>
        <v>12</v>
      </c>
      <c r="H9" s="154">
        <f t="shared" si="4"/>
        <v>4</v>
      </c>
      <c r="I9" s="154">
        <f t="shared" si="5"/>
        <v>16</v>
      </c>
      <c r="J9" s="154">
        <f t="shared" si="6"/>
        <v>0</v>
      </c>
      <c r="K9" s="154">
        <f t="shared" si="7"/>
        <v>0</v>
      </c>
      <c r="L9" s="169">
        <f t="shared" si="8"/>
        <v>0</v>
      </c>
      <c r="M9" s="170">
        <f t="shared" si="9"/>
        <v>5</v>
      </c>
      <c r="N9" s="155">
        <f t="shared" si="10"/>
        <v>3</v>
      </c>
      <c r="O9" s="155">
        <f t="shared" si="11"/>
        <v>8</v>
      </c>
      <c r="P9" s="155">
        <f t="shared" si="12"/>
        <v>0</v>
      </c>
      <c r="Q9" s="155">
        <f t="shared" si="13"/>
        <v>0</v>
      </c>
      <c r="R9" s="156">
        <f t="shared" si="14"/>
        <v>0</v>
      </c>
      <c r="S9" s="157">
        <v>4</v>
      </c>
      <c r="T9" s="158">
        <v>0</v>
      </c>
      <c r="U9" s="158"/>
      <c r="V9" s="158"/>
      <c r="W9" s="159">
        <v>2</v>
      </c>
      <c r="X9" s="159">
        <v>0</v>
      </c>
      <c r="Y9" s="159"/>
      <c r="Z9" s="160"/>
      <c r="AA9" s="157">
        <v>3</v>
      </c>
      <c r="AB9" s="158">
        <v>1</v>
      </c>
      <c r="AC9" s="158"/>
      <c r="AD9" s="158"/>
      <c r="AE9" s="159">
        <v>1</v>
      </c>
      <c r="AF9" s="159">
        <v>1</v>
      </c>
      <c r="AG9" s="159"/>
      <c r="AH9" s="160"/>
      <c r="AI9" s="157">
        <v>3</v>
      </c>
      <c r="AJ9" s="158">
        <v>1</v>
      </c>
      <c r="AK9" s="158"/>
      <c r="AL9" s="158"/>
      <c r="AM9" s="159">
        <v>1</v>
      </c>
      <c r="AN9" s="159">
        <v>1</v>
      </c>
      <c r="AO9" s="159"/>
      <c r="AP9" s="160"/>
      <c r="AQ9" s="157">
        <v>2</v>
      </c>
      <c r="AR9" s="158">
        <v>2</v>
      </c>
      <c r="AS9" s="158"/>
      <c r="AT9" s="158"/>
      <c r="AU9" s="159">
        <v>1</v>
      </c>
      <c r="AV9" s="159">
        <v>1</v>
      </c>
      <c r="AW9" s="159"/>
      <c r="AX9" s="160"/>
      <c r="AY9" s="157"/>
      <c r="AZ9" s="158"/>
      <c r="BA9" s="158"/>
      <c r="BB9" s="158"/>
      <c r="BC9" s="159"/>
      <c r="BD9" s="159"/>
      <c r="BE9" s="159"/>
      <c r="BF9" s="160"/>
      <c r="BG9" s="157"/>
      <c r="BH9" s="158"/>
      <c r="BI9" s="158"/>
      <c r="BJ9" s="158"/>
      <c r="BK9" s="159"/>
      <c r="BL9" s="159"/>
      <c r="BM9" s="159"/>
      <c r="BN9" s="160"/>
      <c r="BO9" s="157"/>
      <c r="BP9" s="158"/>
      <c r="BQ9" s="158"/>
      <c r="BR9" s="158"/>
      <c r="BS9" s="159"/>
      <c r="BT9" s="159"/>
      <c r="BU9" s="159"/>
      <c r="BV9" s="160"/>
      <c r="BW9" s="157"/>
      <c r="BX9" s="158"/>
      <c r="BY9" s="158"/>
      <c r="BZ9" s="158"/>
      <c r="CA9" s="159"/>
      <c r="CB9" s="159"/>
      <c r="CC9" s="159"/>
      <c r="CD9" s="160"/>
      <c r="CE9" s="157"/>
      <c r="CF9" s="158"/>
      <c r="CG9" s="158"/>
      <c r="CH9" s="158"/>
      <c r="CI9" s="159"/>
      <c r="CJ9" s="159"/>
      <c r="CK9" s="159"/>
      <c r="CL9" s="160"/>
      <c r="CM9" s="157"/>
      <c r="CN9" s="158"/>
      <c r="CO9" s="158"/>
      <c r="CP9" s="158"/>
      <c r="CQ9" s="159"/>
      <c r="CR9" s="159"/>
      <c r="CS9" s="159"/>
      <c r="CT9" s="160"/>
      <c r="CU9" s="157"/>
      <c r="CV9" s="158"/>
      <c r="CW9" s="158"/>
      <c r="CX9" s="158"/>
      <c r="CY9" s="159"/>
      <c r="CZ9" s="159"/>
      <c r="DA9" s="159"/>
      <c r="DB9" s="160"/>
      <c r="DC9" s="157"/>
      <c r="DD9" s="158"/>
      <c r="DE9" s="158"/>
      <c r="DF9" s="158"/>
      <c r="DG9" s="159"/>
      <c r="DH9" s="159"/>
      <c r="DI9" s="159"/>
      <c r="DJ9" s="160"/>
      <c r="DK9" s="157"/>
      <c r="DL9" s="158"/>
      <c r="DM9" s="158"/>
      <c r="DN9" s="158"/>
      <c r="DO9" s="159"/>
      <c r="DP9" s="159"/>
      <c r="DQ9" s="159"/>
      <c r="DR9" s="160"/>
      <c r="DS9" s="157"/>
      <c r="DT9" s="158"/>
      <c r="DU9" s="158"/>
      <c r="DV9" s="158"/>
      <c r="DW9" s="159"/>
      <c r="DX9" s="159"/>
      <c r="DY9" s="159"/>
      <c r="DZ9" s="160"/>
    </row>
    <row r="10" spans="1:130" ht="12" customHeight="1" x14ac:dyDescent="0.25">
      <c r="A10" s="152">
        <v>7</v>
      </c>
      <c r="B10" s="168" t="s">
        <v>311</v>
      </c>
      <c r="C10" s="168" t="s">
        <v>417</v>
      </c>
      <c r="D10" s="168">
        <f t="shared" si="0"/>
        <v>6</v>
      </c>
      <c r="E10" s="168">
        <f t="shared" si="1"/>
        <v>75</v>
      </c>
      <c r="F10" s="168">
        <f t="shared" si="2"/>
        <v>41.666666666666664</v>
      </c>
      <c r="G10" s="153">
        <f t="shared" si="3"/>
        <v>18</v>
      </c>
      <c r="H10" s="154">
        <f t="shared" si="4"/>
        <v>6</v>
      </c>
      <c r="I10" s="154">
        <f t="shared" si="5"/>
        <v>24</v>
      </c>
      <c r="J10" s="154">
        <f t="shared" si="6"/>
        <v>0</v>
      </c>
      <c r="K10" s="154">
        <f t="shared" si="7"/>
        <v>0</v>
      </c>
      <c r="L10" s="169">
        <f t="shared" si="8"/>
        <v>0</v>
      </c>
      <c r="M10" s="170">
        <f t="shared" si="9"/>
        <v>5</v>
      </c>
      <c r="N10" s="155">
        <f t="shared" si="10"/>
        <v>7</v>
      </c>
      <c r="O10" s="155">
        <f t="shared" si="11"/>
        <v>12</v>
      </c>
      <c r="P10" s="155">
        <f t="shared" si="12"/>
        <v>0</v>
      </c>
      <c r="Q10" s="155">
        <f t="shared" si="13"/>
        <v>0</v>
      </c>
      <c r="R10" s="156">
        <f t="shared" si="14"/>
        <v>0</v>
      </c>
      <c r="S10" s="157">
        <v>3</v>
      </c>
      <c r="T10" s="158">
        <v>1</v>
      </c>
      <c r="U10" s="158"/>
      <c r="V10" s="158"/>
      <c r="W10" s="159">
        <v>0</v>
      </c>
      <c r="X10" s="159">
        <v>2</v>
      </c>
      <c r="Y10" s="159"/>
      <c r="Z10" s="160"/>
      <c r="AA10" s="157">
        <v>3</v>
      </c>
      <c r="AB10" s="158">
        <v>1</v>
      </c>
      <c r="AC10" s="158"/>
      <c r="AD10" s="158"/>
      <c r="AE10" s="159">
        <v>2</v>
      </c>
      <c r="AF10" s="159">
        <v>0</v>
      </c>
      <c r="AG10" s="159"/>
      <c r="AH10" s="160"/>
      <c r="AI10" s="157"/>
      <c r="AJ10" s="158"/>
      <c r="AK10" s="158"/>
      <c r="AL10" s="158"/>
      <c r="AM10" s="159"/>
      <c r="AN10" s="159"/>
      <c r="AO10" s="159"/>
      <c r="AP10" s="160"/>
      <c r="AQ10" s="157"/>
      <c r="AR10" s="158"/>
      <c r="AS10" s="158"/>
      <c r="AT10" s="158"/>
      <c r="AU10" s="159"/>
      <c r="AV10" s="159"/>
      <c r="AW10" s="159"/>
      <c r="AX10" s="160"/>
      <c r="AY10" s="157">
        <v>4</v>
      </c>
      <c r="AZ10" s="158">
        <v>0</v>
      </c>
      <c r="BA10" s="158"/>
      <c r="BB10" s="158"/>
      <c r="BC10" s="159">
        <v>0</v>
      </c>
      <c r="BD10" s="159">
        <v>2</v>
      </c>
      <c r="BE10" s="159"/>
      <c r="BF10" s="160"/>
      <c r="BG10" s="157">
        <v>3</v>
      </c>
      <c r="BH10" s="158">
        <v>1</v>
      </c>
      <c r="BI10" s="158"/>
      <c r="BJ10" s="158"/>
      <c r="BK10" s="159">
        <v>1</v>
      </c>
      <c r="BL10" s="159">
        <v>1</v>
      </c>
      <c r="BM10" s="159"/>
      <c r="BN10" s="160"/>
      <c r="BO10" s="157"/>
      <c r="BP10" s="158"/>
      <c r="BQ10" s="158"/>
      <c r="BR10" s="158"/>
      <c r="BS10" s="159"/>
      <c r="BT10" s="159"/>
      <c r="BU10" s="159"/>
      <c r="BV10" s="160"/>
      <c r="BW10" s="157"/>
      <c r="BX10" s="158"/>
      <c r="BY10" s="158"/>
      <c r="BZ10" s="158"/>
      <c r="CA10" s="159"/>
      <c r="CB10" s="159"/>
      <c r="CC10" s="159"/>
      <c r="CD10" s="160"/>
      <c r="CE10" s="157">
        <v>2</v>
      </c>
      <c r="CF10" s="158">
        <v>2</v>
      </c>
      <c r="CG10" s="158"/>
      <c r="CH10" s="158"/>
      <c r="CI10" s="159">
        <v>1</v>
      </c>
      <c r="CJ10" s="159">
        <v>1</v>
      </c>
      <c r="CK10" s="159"/>
      <c r="CL10" s="160"/>
      <c r="CM10" s="157">
        <v>3</v>
      </c>
      <c r="CN10" s="158">
        <v>1</v>
      </c>
      <c r="CO10" s="158"/>
      <c r="CP10" s="158"/>
      <c r="CQ10" s="159">
        <v>1</v>
      </c>
      <c r="CR10" s="159">
        <v>1</v>
      </c>
      <c r="CS10" s="159"/>
      <c r="CT10" s="160"/>
      <c r="CU10" s="157"/>
      <c r="CV10" s="158"/>
      <c r="CW10" s="158"/>
      <c r="CX10" s="158"/>
      <c r="CY10" s="159"/>
      <c r="CZ10" s="159"/>
      <c r="DA10" s="159"/>
      <c r="DB10" s="160"/>
      <c r="DC10" s="157"/>
      <c r="DD10" s="158"/>
      <c r="DE10" s="158"/>
      <c r="DF10" s="158"/>
      <c r="DG10" s="159"/>
      <c r="DH10" s="159"/>
      <c r="DI10" s="159"/>
      <c r="DJ10" s="160"/>
      <c r="DK10" s="157"/>
      <c r="DL10" s="158"/>
      <c r="DM10" s="158"/>
      <c r="DN10" s="158"/>
      <c r="DO10" s="159"/>
      <c r="DP10" s="159"/>
      <c r="DQ10" s="159"/>
      <c r="DR10" s="160"/>
      <c r="DS10" s="157"/>
      <c r="DT10" s="158"/>
      <c r="DU10" s="158"/>
      <c r="DV10" s="158"/>
      <c r="DW10" s="159"/>
      <c r="DX10" s="159"/>
      <c r="DY10" s="159"/>
      <c r="DZ10" s="160"/>
    </row>
    <row r="11" spans="1:130" ht="12" customHeight="1" x14ac:dyDescent="0.25">
      <c r="A11" s="152">
        <v>8</v>
      </c>
      <c r="B11" s="172" t="s">
        <v>315</v>
      </c>
      <c r="C11" s="172" t="s">
        <v>271</v>
      </c>
      <c r="D11" s="172">
        <f t="shared" si="0"/>
        <v>11</v>
      </c>
      <c r="E11" s="172">
        <f t="shared" si="1"/>
        <v>70.454545454545453</v>
      </c>
      <c r="F11" s="172">
        <f t="shared" si="2"/>
        <v>68.181818181818187</v>
      </c>
      <c r="G11" s="153">
        <f t="shared" si="3"/>
        <v>31</v>
      </c>
      <c r="H11" s="154">
        <f t="shared" si="4"/>
        <v>13</v>
      </c>
      <c r="I11" s="154">
        <f t="shared" si="5"/>
        <v>44</v>
      </c>
      <c r="J11" s="154">
        <f t="shared" si="6"/>
        <v>0</v>
      </c>
      <c r="K11" s="154">
        <f t="shared" si="7"/>
        <v>0</v>
      </c>
      <c r="L11" s="169">
        <f t="shared" si="8"/>
        <v>0</v>
      </c>
      <c r="M11" s="170">
        <f t="shared" si="9"/>
        <v>15</v>
      </c>
      <c r="N11" s="155">
        <f t="shared" si="10"/>
        <v>7</v>
      </c>
      <c r="O11" s="155">
        <f t="shared" si="11"/>
        <v>22</v>
      </c>
      <c r="P11" s="155">
        <f t="shared" si="12"/>
        <v>0</v>
      </c>
      <c r="Q11" s="155">
        <f t="shared" si="13"/>
        <v>0</v>
      </c>
      <c r="R11" s="156">
        <f t="shared" si="14"/>
        <v>0</v>
      </c>
      <c r="S11" s="157">
        <v>4</v>
      </c>
      <c r="T11" s="158">
        <v>0</v>
      </c>
      <c r="U11" s="158"/>
      <c r="V11" s="158"/>
      <c r="W11" s="159">
        <v>2</v>
      </c>
      <c r="X11" s="159">
        <v>0</v>
      </c>
      <c r="Y11" s="159"/>
      <c r="Z11" s="160"/>
      <c r="AA11" s="157">
        <v>2</v>
      </c>
      <c r="AB11" s="158">
        <v>2</v>
      </c>
      <c r="AC11" s="158"/>
      <c r="AD11" s="158"/>
      <c r="AE11" s="159">
        <v>1</v>
      </c>
      <c r="AF11" s="159">
        <v>1</v>
      </c>
      <c r="AG11" s="159"/>
      <c r="AH11" s="160"/>
      <c r="AI11" s="157">
        <v>2</v>
      </c>
      <c r="AJ11" s="158">
        <v>2</v>
      </c>
      <c r="AK11" s="158"/>
      <c r="AL11" s="158"/>
      <c r="AM11" s="159">
        <v>2</v>
      </c>
      <c r="AN11" s="159">
        <v>0</v>
      </c>
      <c r="AO11" s="159"/>
      <c r="AP11" s="160"/>
      <c r="AQ11" s="157">
        <v>3</v>
      </c>
      <c r="AR11" s="158">
        <v>1</v>
      </c>
      <c r="AS11" s="158"/>
      <c r="AT11" s="158"/>
      <c r="AU11" s="159">
        <v>2</v>
      </c>
      <c r="AV11" s="159">
        <v>0</v>
      </c>
      <c r="AW11" s="159"/>
      <c r="AX11" s="160"/>
      <c r="AY11" s="157">
        <v>3</v>
      </c>
      <c r="AZ11" s="158">
        <v>1</v>
      </c>
      <c r="BA11" s="158"/>
      <c r="BB11" s="158"/>
      <c r="BC11" s="159">
        <v>1</v>
      </c>
      <c r="BD11" s="159">
        <v>1</v>
      </c>
      <c r="BE11" s="159"/>
      <c r="BF11" s="160"/>
      <c r="BG11" s="157">
        <v>2</v>
      </c>
      <c r="BH11" s="158">
        <v>2</v>
      </c>
      <c r="BI11" s="158"/>
      <c r="BJ11" s="158"/>
      <c r="BK11" s="159">
        <v>1</v>
      </c>
      <c r="BL11" s="159">
        <v>1</v>
      </c>
      <c r="BM11" s="159"/>
      <c r="BN11" s="160"/>
      <c r="BO11" s="157">
        <v>3</v>
      </c>
      <c r="BP11" s="158">
        <v>1</v>
      </c>
      <c r="BQ11" s="158"/>
      <c r="BR11" s="158"/>
      <c r="BS11" s="159">
        <v>1</v>
      </c>
      <c r="BT11" s="159">
        <v>1</v>
      </c>
      <c r="BU11" s="159"/>
      <c r="BV11" s="160"/>
      <c r="BW11" s="157">
        <v>4</v>
      </c>
      <c r="BX11" s="158">
        <v>0</v>
      </c>
      <c r="BY11" s="158"/>
      <c r="BZ11" s="158"/>
      <c r="CA11" s="159">
        <v>2</v>
      </c>
      <c r="CB11" s="159">
        <v>0</v>
      </c>
      <c r="CC11" s="159"/>
      <c r="CD11" s="160"/>
      <c r="CE11" s="157">
        <v>3</v>
      </c>
      <c r="CF11" s="158">
        <v>1</v>
      </c>
      <c r="CG11" s="158"/>
      <c r="CH11" s="158"/>
      <c r="CI11" s="159">
        <v>1</v>
      </c>
      <c r="CJ11" s="159">
        <v>1</v>
      </c>
      <c r="CK11" s="159"/>
      <c r="CL11" s="160"/>
      <c r="CM11" s="157">
        <v>3</v>
      </c>
      <c r="CN11" s="158">
        <v>1</v>
      </c>
      <c r="CO11" s="158"/>
      <c r="CP11" s="158"/>
      <c r="CQ11" s="159">
        <v>2</v>
      </c>
      <c r="CR11" s="159">
        <v>0</v>
      </c>
      <c r="CS11" s="159"/>
      <c r="CT11" s="160"/>
      <c r="CU11" s="157">
        <v>2</v>
      </c>
      <c r="CV11" s="158">
        <v>2</v>
      </c>
      <c r="CW11" s="158"/>
      <c r="CX11" s="158"/>
      <c r="CY11" s="159">
        <v>0</v>
      </c>
      <c r="CZ11" s="159">
        <v>2</v>
      </c>
      <c r="DA11" s="159"/>
      <c r="DB11" s="160"/>
      <c r="DC11" s="157"/>
      <c r="DD11" s="158"/>
      <c r="DE11" s="158"/>
      <c r="DF11" s="158"/>
      <c r="DG11" s="159"/>
      <c r="DH11" s="159"/>
      <c r="DI11" s="159"/>
      <c r="DJ11" s="160"/>
      <c r="DK11" s="157"/>
      <c r="DL11" s="158"/>
      <c r="DM11" s="158"/>
      <c r="DN11" s="158"/>
      <c r="DO11" s="159"/>
      <c r="DP11" s="159"/>
      <c r="DQ11" s="159"/>
      <c r="DR11" s="160"/>
      <c r="DS11" s="157"/>
      <c r="DT11" s="158"/>
      <c r="DU11" s="158"/>
      <c r="DV11" s="158"/>
      <c r="DW11" s="159"/>
      <c r="DX11" s="159"/>
      <c r="DY11" s="159"/>
      <c r="DZ11" s="160"/>
    </row>
    <row r="12" spans="1:130" ht="12" customHeight="1" x14ac:dyDescent="0.25">
      <c r="A12" s="152">
        <v>9</v>
      </c>
      <c r="B12" s="168" t="s">
        <v>295</v>
      </c>
      <c r="C12" s="168" t="s">
        <v>416</v>
      </c>
      <c r="D12" s="168">
        <f t="shared" si="0"/>
        <v>8.5</v>
      </c>
      <c r="E12" s="168">
        <f t="shared" si="1"/>
        <v>70.588235294117652</v>
      </c>
      <c r="F12" s="168">
        <f t="shared" si="2"/>
        <v>86.666666666666671</v>
      </c>
      <c r="G12" s="153">
        <f t="shared" si="3"/>
        <v>24</v>
      </c>
      <c r="H12" s="154">
        <f t="shared" si="4"/>
        <v>10</v>
      </c>
      <c r="I12" s="154">
        <f t="shared" si="5"/>
        <v>34</v>
      </c>
      <c r="J12" s="154">
        <f t="shared" si="6"/>
        <v>0</v>
      </c>
      <c r="K12" s="154">
        <f t="shared" si="7"/>
        <v>0</v>
      </c>
      <c r="L12" s="169">
        <f t="shared" si="8"/>
        <v>0</v>
      </c>
      <c r="M12" s="170">
        <f t="shared" si="9"/>
        <v>13</v>
      </c>
      <c r="N12" s="155">
        <f t="shared" si="10"/>
        <v>2</v>
      </c>
      <c r="O12" s="155">
        <f t="shared" si="11"/>
        <v>15</v>
      </c>
      <c r="P12" s="155">
        <f t="shared" si="12"/>
        <v>0</v>
      </c>
      <c r="Q12" s="155">
        <f t="shared" si="13"/>
        <v>0</v>
      </c>
      <c r="R12" s="156">
        <f t="shared" si="14"/>
        <v>0</v>
      </c>
      <c r="S12" s="157">
        <v>4</v>
      </c>
      <c r="T12" s="158">
        <v>0</v>
      </c>
      <c r="U12" s="158"/>
      <c r="V12" s="158"/>
      <c r="W12" s="159">
        <v>2</v>
      </c>
      <c r="X12" s="159">
        <v>0</v>
      </c>
      <c r="Y12" s="159"/>
      <c r="Z12" s="160"/>
      <c r="AA12" s="157">
        <v>1</v>
      </c>
      <c r="AB12" s="158">
        <v>1</v>
      </c>
      <c r="AC12" s="158"/>
      <c r="AD12" s="158"/>
      <c r="AE12" s="159">
        <v>0</v>
      </c>
      <c r="AF12" s="159">
        <v>0</v>
      </c>
      <c r="AG12" s="159"/>
      <c r="AH12" s="160"/>
      <c r="AI12" s="157">
        <v>3</v>
      </c>
      <c r="AJ12" s="158">
        <v>1</v>
      </c>
      <c r="AK12" s="158"/>
      <c r="AL12" s="158"/>
      <c r="AM12" s="159">
        <v>2</v>
      </c>
      <c r="AN12" s="159">
        <v>0</v>
      </c>
      <c r="AO12" s="159"/>
      <c r="AP12" s="160"/>
      <c r="AQ12" s="157">
        <v>3</v>
      </c>
      <c r="AR12" s="158">
        <v>1</v>
      </c>
      <c r="AS12" s="158"/>
      <c r="AT12" s="158"/>
      <c r="AU12" s="159">
        <v>1</v>
      </c>
      <c r="AV12" s="159">
        <v>0</v>
      </c>
      <c r="AW12" s="159"/>
      <c r="AX12" s="160"/>
      <c r="AY12" s="157">
        <v>3</v>
      </c>
      <c r="AZ12" s="158">
        <v>1</v>
      </c>
      <c r="BA12" s="158"/>
      <c r="BB12" s="158"/>
      <c r="BC12" s="159">
        <v>1</v>
      </c>
      <c r="BD12" s="159">
        <v>1</v>
      </c>
      <c r="BE12" s="159"/>
      <c r="BF12" s="160"/>
      <c r="BG12" s="157">
        <v>1</v>
      </c>
      <c r="BH12" s="158">
        <v>3</v>
      </c>
      <c r="BI12" s="158"/>
      <c r="BJ12" s="158"/>
      <c r="BK12" s="159">
        <v>2</v>
      </c>
      <c r="BL12" s="159">
        <v>0</v>
      </c>
      <c r="BM12" s="159"/>
      <c r="BN12" s="160"/>
      <c r="BO12" s="157">
        <v>2</v>
      </c>
      <c r="BP12" s="158">
        <v>2</v>
      </c>
      <c r="BQ12" s="158"/>
      <c r="BR12" s="158"/>
      <c r="BS12" s="159">
        <v>2</v>
      </c>
      <c r="BT12" s="159">
        <v>0</v>
      </c>
      <c r="BU12" s="159"/>
      <c r="BV12" s="160"/>
      <c r="BW12" s="157"/>
      <c r="BX12" s="158"/>
      <c r="BY12" s="158"/>
      <c r="BZ12" s="158"/>
      <c r="CA12" s="159"/>
      <c r="CB12" s="159"/>
      <c r="CC12" s="159"/>
      <c r="CD12" s="160"/>
      <c r="CE12" s="157">
        <v>4</v>
      </c>
      <c r="CF12" s="158">
        <v>0</v>
      </c>
      <c r="CG12" s="158"/>
      <c r="CH12" s="158"/>
      <c r="CI12" s="159">
        <v>2</v>
      </c>
      <c r="CJ12" s="159">
        <v>0</v>
      </c>
      <c r="CK12" s="159"/>
      <c r="CL12" s="160"/>
      <c r="CM12" s="157">
        <v>3</v>
      </c>
      <c r="CN12" s="158">
        <v>1</v>
      </c>
      <c r="CO12" s="158"/>
      <c r="CP12" s="158"/>
      <c r="CQ12" s="159">
        <v>1</v>
      </c>
      <c r="CR12" s="159">
        <v>1</v>
      </c>
      <c r="CS12" s="159"/>
      <c r="CT12" s="160"/>
      <c r="CU12" s="157"/>
      <c r="CV12" s="158"/>
      <c r="CW12" s="158"/>
      <c r="CX12" s="158"/>
      <c r="CY12" s="159"/>
      <c r="CZ12" s="159"/>
      <c r="DA12" s="159"/>
      <c r="DB12" s="160"/>
      <c r="DC12" s="157"/>
      <c r="DD12" s="158"/>
      <c r="DE12" s="158"/>
      <c r="DF12" s="158"/>
      <c r="DG12" s="159"/>
      <c r="DH12" s="159"/>
      <c r="DI12" s="159"/>
      <c r="DJ12" s="160"/>
      <c r="DK12" s="157"/>
      <c r="DL12" s="158"/>
      <c r="DM12" s="158"/>
      <c r="DN12" s="158"/>
      <c r="DO12" s="159"/>
      <c r="DP12" s="159"/>
      <c r="DQ12" s="159"/>
      <c r="DR12" s="160"/>
      <c r="DS12" s="157"/>
      <c r="DT12" s="158"/>
      <c r="DU12" s="158"/>
      <c r="DV12" s="158"/>
      <c r="DW12" s="159"/>
      <c r="DX12" s="159"/>
      <c r="DY12" s="159"/>
      <c r="DZ12" s="160"/>
    </row>
    <row r="13" spans="1:130" ht="12" customHeight="1" x14ac:dyDescent="0.25">
      <c r="A13" s="152">
        <v>10</v>
      </c>
      <c r="B13" s="172" t="s">
        <v>273</v>
      </c>
      <c r="C13" s="172" t="s">
        <v>274</v>
      </c>
      <c r="D13" s="172">
        <f t="shared" si="0"/>
        <v>11</v>
      </c>
      <c r="E13" s="172">
        <f t="shared" si="1"/>
        <v>70.454545454545453</v>
      </c>
      <c r="F13" s="172">
        <f t="shared" si="2"/>
        <v>50</v>
      </c>
      <c r="G13" s="153">
        <f t="shared" si="3"/>
        <v>31</v>
      </c>
      <c r="H13" s="154">
        <f t="shared" si="4"/>
        <v>13</v>
      </c>
      <c r="I13" s="154">
        <f t="shared" si="5"/>
        <v>44</v>
      </c>
      <c r="J13" s="154">
        <f t="shared" si="6"/>
        <v>0</v>
      </c>
      <c r="K13" s="154">
        <f t="shared" si="7"/>
        <v>0</v>
      </c>
      <c r="L13" s="169">
        <f t="shared" si="8"/>
        <v>0</v>
      </c>
      <c r="M13" s="170">
        <f t="shared" si="9"/>
        <v>11</v>
      </c>
      <c r="N13" s="155">
        <f t="shared" si="10"/>
        <v>11</v>
      </c>
      <c r="O13" s="155">
        <f t="shared" si="11"/>
        <v>22</v>
      </c>
      <c r="P13" s="155">
        <f t="shared" si="12"/>
        <v>0</v>
      </c>
      <c r="Q13" s="155">
        <f t="shared" si="13"/>
        <v>0</v>
      </c>
      <c r="R13" s="156">
        <f t="shared" si="14"/>
        <v>0</v>
      </c>
      <c r="S13" s="157">
        <v>2</v>
      </c>
      <c r="T13" s="158">
        <v>2</v>
      </c>
      <c r="U13" s="158"/>
      <c r="V13" s="158"/>
      <c r="W13" s="159">
        <v>1</v>
      </c>
      <c r="X13" s="159">
        <v>1</v>
      </c>
      <c r="Y13" s="159"/>
      <c r="Z13" s="160"/>
      <c r="AA13" s="157">
        <v>2</v>
      </c>
      <c r="AB13" s="158">
        <v>2</v>
      </c>
      <c r="AC13" s="158"/>
      <c r="AD13" s="158"/>
      <c r="AE13" s="159">
        <v>1</v>
      </c>
      <c r="AF13" s="159">
        <v>1</v>
      </c>
      <c r="AG13" s="159"/>
      <c r="AH13" s="160"/>
      <c r="AI13" s="157">
        <v>4</v>
      </c>
      <c r="AJ13" s="158">
        <v>0</v>
      </c>
      <c r="AK13" s="158"/>
      <c r="AL13" s="158"/>
      <c r="AM13" s="159">
        <v>1</v>
      </c>
      <c r="AN13" s="159">
        <v>1</v>
      </c>
      <c r="AO13" s="159"/>
      <c r="AP13" s="160"/>
      <c r="AQ13" s="157">
        <v>3</v>
      </c>
      <c r="AR13" s="158">
        <v>1</v>
      </c>
      <c r="AS13" s="158"/>
      <c r="AT13" s="158"/>
      <c r="AU13" s="159">
        <v>2</v>
      </c>
      <c r="AV13" s="159">
        <v>0</v>
      </c>
      <c r="AW13" s="159"/>
      <c r="AX13" s="160"/>
      <c r="AY13" s="157">
        <v>2</v>
      </c>
      <c r="AZ13" s="158">
        <v>2</v>
      </c>
      <c r="BA13" s="158"/>
      <c r="BB13" s="158"/>
      <c r="BC13" s="159">
        <v>1</v>
      </c>
      <c r="BD13" s="159">
        <v>1</v>
      </c>
      <c r="BE13" s="159"/>
      <c r="BF13" s="160"/>
      <c r="BG13" s="157">
        <v>2</v>
      </c>
      <c r="BH13" s="158">
        <v>2</v>
      </c>
      <c r="BI13" s="158"/>
      <c r="BJ13" s="158"/>
      <c r="BK13" s="159">
        <v>0</v>
      </c>
      <c r="BL13" s="159">
        <v>2</v>
      </c>
      <c r="BM13" s="159"/>
      <c r="BN13" s="160"/>
      <c r="BO13" s="157">
        <v>4</v>
      </c>
      <c r="BP13" s="158">
        <v>0</v>
      </c>
      <c r="BQ13" s="158"/>
      <c r="BR13" s="158"/>
      <c r="BS13" s="159">
        <v>1</v>
      </c>
      <c r="BT13" s="159">
        <v>1</v>
      </c>
      <c r="BU13" s="159"/>
      <c r="BV13" s="160"/>
      <c r="BW13" s="157">
        <v>3</v>
      </c>
      <c r="BX13" s="158">
        <v>1</v>
      </c>
      <c r="BY13" s="158"/>
      <c r="BZ13" s="158"/>
      <c r="CA13" s="159">
        <v>0</v>
      </c>
      <c r="CB13" s="159">
        <v>2</v>
      </c>
      <c r="CC13" s="159"/>
      <c r="CD13" s="160"/>
      <c r="CE13" s="157">
        <v>2</v>
      </c>
      <c r="CF13" s="158">
        <v>2</v>
      </c>
      <c r="CG13" s="158"/>
      <c r="CH13" s="158"/>
      <c r="CI13" s="159">
        <v>1</v>
      </c>
      <c r="CJ13" s="159">
        <v>1</v>
      </c>
      <c r="CK13" s="159"/>
      <c r="CL13" s="160"/>
      <c r="CM13" s="157">
        <v>3</v>
      </c>
      <c r="CN13" s="158">
        <v>1</v>
      </c>
      <c r="CO13" s="158"/>
      <c r="CP13" s="158"/>
      <c r="CQ13" s="159">
        <v>1</v>
      </c>
      <c r="CR13" s="159">
        <v>1</v>
      </c>
      <c r="CS13" s="159"/>
      <c r="CT13" s="160"/>
      <c r="CU13" s="157">
        <v>4</v>
      </c>
      <c r="CV13" s="158">
        <v>0</v>
      </c>
      <c r="CW13" s="158"/>
      <c r="CX13" s="158"/>
      <c r="CY13" s="159">
        <v>2</v>
      </c>
      <c r="CZ13" s="159">
        <v>0</v>
      </c>
      <c r="DA13" s="159"/>
      <c r="DB13" s="160"/>
      <c r="DC13" s="157"/>
      <c r="DD13" s="158"/>
      <c r="DE13" s="158"/>
      <c r="DF13" s="158"/>
      <c r="DG13" s="159"/>
      <c r="DH13" s="159"/>
      <c r="DI13" s="159"/>
      <c r="DJ13" s="160"/>
      <c r="DK13" s="157"/>
      <c r="DL13" s="158"/>
      <c r="DM13" s="158"/>
      <c r="DN13" s="158"/>
      <c r="DO13" s="159"/>
      <c r="DP13" s="159"/>
      <c r="DQ13" s="159"/>
      <c r="DR13" s="160"/>
      <c r="DS13" s="157"/>
      <c r="DT13" s="158"/>
      <c r="DU13" s="158"/>
      <c r="DV13" s="158"/>
      <c r="DW13" s="159"/>
      <c r="DX13" s="159"/>
      <c r="DY13" s="159"/>
      <c r="DZ13" s="160"/>
    </row>
    <row r="14" spans="1:130" ht="12" customHeight="1" x14ac:dyDescent="0.25">
      <c r="A14" s="152">
        <v>11</v>
      </c>
      <c r="B14" s="172" t="s">
        <v>276</v>
      </c>
      <c r="C14" s="172" t="s">
        <v>277</v>
      </c>
      <c r="D14" s="172">
        <f t="shared" si="0"/>
        <v>7</v>
      </c>
      <c r="E14" s="172">
        <f t="shared" si="1"/>
        <v>67.857142857142861</v>
      </c>
      <c r="F14" s="172">
        <f t="shared" si="2"/>
        <v>57.142857142857146</v>
      </c>
      <c r="G14" s="153">
        <f t="shared" si="3"/>
        <v>19</v>
      </c>
      <c r="H14" s="154">
        <f t="shared" si="4"/>
        <v>9</v>
      </c>
      <c r="I14" s="154">
        <f t="shared" si="5"/>
        <v>28</v>
      </c>
      <c r="J14" s="154">
        <f t="shared" si="6"/>
        <v>0</v>
      </c>
      <c r="K14" s="154">
        <f t="shared" si="7"/>
        <v>0</v>
      </c>
      <c r="L14" s="169">
        <f t="shared" si="8"/>
        <v>0</v>
      </c>
      <c r="M14" s="170">
        <f t="shared" si="9"/>
        <v>8</v>
      </c>
      <c r="N14" s="155">
        <f t="shared" si="10"/>
        <v>6</v>
      </c>
      <c r="O14" s="155">
        <f t="shared" si="11"/>
        <v>14</v>
      </c>
      <c r="P14" s="155">
        <f t="shared" si="12"/>
        <v>0</v>
      </c>
      <c r="Q14" s="155">
        <f t="shared" si="13"/>
        <v>0</v>
      </c>
      <c r="R14" s="156">
        <f t="shared" si="14"/>
        <v>0</v>
      </c>
      <c r="S14" s="157">
        <v>3</v>
      </c>
      <c r="T14" s="158">
        <v>1</v>
      </c>
      <c r="U14" s="158"/>
      <c r="V14" s="158"/>
      <c r="W14" s="159">
        <v>1</v>
      </c>
      <c r="X14" s="159">
        <v>1</v>
      </c>
      <c r="Y14" s="159"/>
      <c r="Z14" s="160"/>
      <c r="AA14" s="157">
        <v>2</v>
      </c>
      <c r="AB14" s="158">
        <v>2</v>
      </c>
      <c r="AC14" s="158"/>
      <c r="AD14" s="158"/>
      <c r="AE14" s="159">
        <v>2</v>
      </c>
      <c r="AF14" s="159">
        <v>0</v>
      </c>
      <c r="AG14" s="159"/>
      <c r="AH14" s="160"/>
      <c r="AI14" s="157">
        <v>2</v>
      </c>
      <c r="AJ14" s="158">
        <v>2</v>
      </c>
      <c r="AK14" s="158"/>
      <c r="AL14" s="158"/>
      <c r="AM14" s="159">
        <v>1</v>
      </c>
      <c r="AN14" s="159">
        <v>1</v>
      </c>
      <c r="AO14" s="159"/>
      <c r="AP14" s="160"/>
      <c r="AQ14" s="157">
        <v>2</v>
      </c>
      <c r="AR14" s="158">
        <v>2</v>
      </c>
      <c r="AS14" s="158"/>
      <c r="AT14" s="158"/>
      <c r="AU14" s="159">
        <v>1</v>
      </c>
      <c r="AV14" s="159">
        <v>1</v>
      </c>
      <c r="AW14" s="159"/>
      <c r="AX14" s="160"/>
      <c r="AY14" s="157">
        <v>4</v>
      </c>
      <c r="AZ14" s="158">
        <v>0</v>
      </c>
      <c r="BA14" s="158"/>
      <c r="BB14" s="158"/>
      <c r="BC14" s="159">
        <v>2</v>
      </c>
      <c r="BD14" s="159">
        <v>0</v>
      </c>
      <c r="BE14" s="159"/>
      <c r="BF14" s="160"/>
      <c r="BG14" s="157">
        <v>4</v>
      </c>
      <c r="BH14" s="158">
        <v>0</v>
      </c>
      <c r="BI14" s="158"/>
      <c r="BJ14" s="158"/>
      <c r="BK14" s="159">
        <v>0</v>
      </c>
      <c r="BL14" s="159">
        <v>2</v>
      </c>
      <c r="BM14" s="159"/>
      <c r="BN14" s="160"/>
      <c r="BO14" s="157"/>
      <c r="BP14" s="158"/>
      <c r="BQ14" s="158"/>
      <c r="BR14" s="158"/>
      <c r="BS14" s="159"/>
      <c r="BT14" s="159"/>
      <c r="BU14" s="159"/>
      <c r="BV14" s="160"/>
      <c r="BW14" s="157"/>
      <c r="BX14" s="158"/>
      <c r="BY14" s="158"/>
      <c r="BZ14" s="158"/>
      <c r="CA14" s="159"/>
      <c r="CB14" s="159"/>
      <c r="CC14" s="159"/>
      <c r="CD14" s="160"/>
      <c r="CE14" s="157"/>
      <c r="CF14" s="158"/>
      <c r="CG14" s="158"/>
      <c r="CH14" s="158"/>
      <c r="CI14" s="159"/>
      <c r="CJ14" s="159"/>
      <c r="CK14" s="159"/>
      <c r="CL14" s="160"/>
      <c r="CM14" s="157"/>
      <c r="CN14" s="158"/>
      <c r="CO14" s="158"/>
      <c r="CP14" s="158"/>
      <c r="CQ14" s="159"/>
      <c r="CR14" s="159"/>
      <c r="CS14" s="159"/>
      <c r="CT14" s="160"/>
      <c r="CU14" s="157">
        <v>2</v>
      </c>
      <c r="CV14" s="158">
        <v>2</v>
      </c>
      <c r="CW14" s="158"/>
      <c r="CX14" s="158"/>
      <c r="CY14" s="159">
        <v>1</v>
      </c>
      <c r="CZ14" s="159">
        <v>1</v>
      </c>
      <c r="DA14" s="159"/>
      <c r="DB14" s="160"/>
      <c r="DC14" s="157"/>
      <c r="DD14" s="158"/>
      <c r="DE14" s="158"/>
      <c r="DF14" s="158"/>
      <c r="DG14" s="159"/>
      <c r="DH14" s="159"/>
      <c r="DI14" s="159"/>
      <c r="DJ14" s="160"/>
      <c r="DK14" s="157"/>
      <c r="DL14" s="158"/>
      <c r="DM14" s="158"/>
      <c r="DN14" s="158"/>
      <c r="DO14" s="159"/>
      <c r="DP14" s="159"/>
      <c r="DQ14" s="159"/>
      <c r="DR14" s="160"/>
      <c r="DS14" s="157"/>
      <c r="DT14" s="158"/>
      <c r="DU14" s="158"/>
      <c r="DV14" s="158"/>
      <c r="DW14" s="159"/>
      <c r="DX14" s="159"/>
      <c r="DY14" s="159"/>
      <c r="DZ14" s="160"/>
    </row>
    <row r="15" spans="1:130" ht="12" customHeight="1" x14ac:dyDescent="0.25">
      <c r="A15" s="152">
        <v>12</v>
      </c>
      <c r="B15" s="168" t="s">
        <v>296</v>
      </c>
      <c r="C15" s="168" t="s">
        <v>416</v>
      </c>
      <c r="D15" s="168">
        <f t="shared" si="0"/>
        <v>6</v>
      </c>
      <c r="E15" s="168">
        <f t="shared" si="1"/>
        <v>66.666666666666671</v>
      </c>
      <c r="F15" s="168">
        <f t="shared" si="2"/>
        <v>75</v>
      </c>
      <c r="G15" s="153">
        <f t="shared" si="3"/>
        <v>16</v>
      </c>
      <c r="H15" s="154">
        <f t="shared" si="4"/>
        <v>8</v>
      </c>
      <c r="I15" s="154">
        <f t="shared" si="5"/>
        <v>24</v>
      </c>
      <c r="J15" s="154">
        <f t="shared" si="6"/>
        <v>0</v>
      </c>
      <c r="K15" s="154">
        <f t="shared" si="7"/>
        <v>0</v>
      </c>
      <c r="L15" s="169">
        <f t="shared" si="8"/>
        <v>0</v>
      </c>
      <c r="M15" s="170">
        <f t="shared" si="9"/>
        <v>9</v>
      </c>
      <c r="N15" s="155">
        <f t="shared" si="10"/>
        <v>3</v>
      </c>
      <c r="O15" s="155">
        <f t="shared" si="11"/>
        <v>12</v>
      </c>
      <c r="P15" s="155">
        <f t="shared" si="12"/>
        <v>0</v>
      </c>
      <c r="Q15" s="155">
        <f t="shared" si="13"/>
        <v>0</v>
      </c>
      <c r="R15" s="156">
        <f t="shared" si="14"/>
        <v>0</v>
      </c>
      <c r="S15" s="157">
        <v>2</v>
      </c>
      <c r="T15" s="158">
        <v>2</v>
      </c>
      <c r="U15" s="158"/>
      <c r="V15" s="158"/>
      <c r="W15" s="159">
        <v>1</v>
      </c>
      <c r="X15" s="159">
        <v>1</v>
      </c>
      <c r="Y15" s="159"/>
      <c r="Z15" s="160"/>
      <c r="AA15" s="157"/>
      <c r="AB15" s="158"/>
      <c r="AC15" s="158"/>
      <c r="AD15" s="158"/>
      <c r="AE15" s="159"/>
      <c r="AF15" s="159"/>
      <c r="AG15" s="159"/>
      <c r="AH15" s="160"/>
      <c r="AI15" s="157"/>
      <c r="AJ15" s="158"/>
      <c r="AK15" s="158"/>
      <c r="AL15" s="158"/>
      <c r="AM15" s="159"/>
      <c r="AN15" s="159"/>
      <c r="AO15" s="159"/>
      <c r="AP15" s="160"/>
      <c r="AQ15" s="157"/>
      <c r="AR15" s="158"/>
      <c r="AS15" s="158"/>
      <c r="AT15" s="158"/>
      <c r="AU15" s="159"/>
      <c r="AV15" s="159"/>
      <c r="AW15" s="159"/>
      <c r="AX15" s="160"/>
      <c r="AY15" s="157">
        <v>2</v>
      </c>
      <c r="AZ15" s="158">
        <v>2</v>
      </c>
      <c r="BA15" s="158"/>
      <c r="BB15" s="158"/>
      <c r="BC15" s="159">
        <v>2</v>
      </c>
      <c r="BD15" s="159">
        <v>0</v>
      </c>
      <c r="BE15" s="159"/>
      <c r="BF15" s="160"/>
      <c r="BG15" s="157">
        <v>1</v>
      </c>
      <c r="BH15" s="158">
        <v>3</v>
      </c>
      <c r="BI15" s="158"/>
      <c r="BJ15" s="158"/>
      <c r="BK15" s="159">
        <v>2</v>
      </c>
      <c r="BL15" s="159">
        <v>0</v>
      </c>
      <c r="BM15" s="159"/>
      <c r="BN15" s="160"/>
      <c r="BO15" s="157">
        <v>4</v>
      </c>
      <c r="BP15" s="158">
        <v>0</v>
      </c>
      <c r="BQ15" s="158"/>
      <c r="BR15" s="158"/>
      <c r="BS15" s="159">
        <v>2</v>
      </c>
      <c r="BT15" s="159">
        <v>0</v>
      </c>
      <c r="BU15" s="159"/>
      <c r="BV15" s="160"/>
      <c r="BW15" s="157">
        <v>3</v>
      </c>
      <c r="BX15" s="158">
        <v>1</v>
      </c>
      <c r="BY15" s="158"/>
      <c r="BZ15" s="158"/>
      <c r="CA15" s="159">
        <v>1</v>
      </c>
      <c r="CB15" s="159">
        <v>1</v>
      </c>
      <c r="CC15" s="159"/>
      <c r="CD15" s="160"/>
      <c r="CE15" s="157">
        <v>4</v>
      </c>
      <c r="CF15" s="158">
        <v>0</v>
      </c>
      <c r="CG15" s="158"/>
      <c r="CH15" s="158"/>
      <c r="CI15" s="159">
        <v>1</v>
      </c>
      <c r="CJ15" s="159">
        <v>1</v>
      </c>
      <c r="CK15" s="159"/>
      <c r="CL15" s="160"/>
      <c r="CM15" s="157"/>
      <c r="CN15" s="158"/>
      <c r="CO15" s="158"/>
      <c r="CP15" s="158"/>
      <c r="CQ15" s="159"/>
      <c r="CR15" s="159"/>
      <c r="CS15" s="159"/>
      <c r="CT15" s="160"/>
      <c r="CU15" s="157"/>
      <c r="CV15" s="158"/>
      <c r="CW15" s="158"/>
      <c r="CX15" s="158"/>
      <c r="CY15" s="159"/>
      <c r="CZ15" s="159"/>
      <c r="DA15" s="159"/>
      <c r="DB15" s="160"/>
      <c r="DC15" s="157"/>
      <c r="DD15" s="158"/>
      <c r="DE15" s="158"/>
      <c r="DF15" s="158"/>
      <c r="DG15" s="159"/>
      <c r="DH15" s="159"/>
      <c r="DI15" s="159"/>
      <c r="DJ15" s="160"/>
      <c r="DK15" s="157"/>
      <c r="DL15" s="158"/>
      <c r="DM15" s="158"/>
      <c r="DN15" s="158"/>
      <c r="DO15" s="159"/>
      <c r="DP15" s="159"/>
      <c r="DQ15" s="159"/>
      <c r="DR15" s="160"/>
      <c r="DS15" s="157"/>
      <c r="DT15" s="158"/>
      <c r="DU15" s="158"/>
      <c r="DV15" s="158"/>
      <c r="DW15" s="159"/>
      <c r="DX15" s="159"/>
      <c r="DY15" s="159"/>
      <c r="DZ15" s="160"/>
    </row>
    <row r="16" spans="1:130" ht="12" customHeight="1" x14ac:dyDescent="0.25">
      <c r="A16" s="152">
        <v>13</v>
      </c>
      <c r="B16" s="168" t="s">
        <v>298</v>
      </c>
      <c r="C16" s="168" t="s">
        <v>416</v>
      </c>
      <c r="D16" s="168">
        <f t="shared" si="0"/>
        <v>3</v>
      </c>
      <c r="E16" s="168">
        <f t="shared" si="1"/>
        <v>66.666666666666671</v>
      </c>
      <c r="F16" s="168">
        <f t="shared" si="2"/>
        <v>66.666666666666671</v>
      </c>
      <c r="G16" s="153">
        <f t="shared" si="3"/>
        <v>8</v>
      </c>
      <c r="H16" s="154">
        <f t="shared" si="4"/>
        <v>4</v>
      </c>
      <c r="I16" s="154">
        <f t="shared" si="5"/>
        <v>12</v>
      </c>
      <c r="J16" s="154">
        <f t="shared" si="6"/>
        <v>0</v>
      </c>
      <c r="K16" s="154">
        <f t="shared" si="7"/>
        <v>0</v>
      </c>
      <c r="L16" s="169">
        <f t="shared" si="8"/>
        <v>0</v>
      </c>
      <c r="M16" s="170">
        <f t="shared" si="9"/>
        <v>4</v>
      </c>
      <c r="N16" s="155">
        <f t="shared" si="10"/>
        <v>2</v>
      </c>
      <c r="O16" s="155">
        <f t="shared" si="11"/>
        <v>6</v>
      </c>
      <c r="P16" s="155">
        <f t="shared" si="12"/>
        <v>0</v>
      </c>
      <c r="Q16" s="155">
        <f t="shared" si="13"/>
        <v>0</v>
      </c>
      <c r="R16" s="156">
        <f t="shared" si="14"/>
        <v>0</v>
      </c>
      <c r="S16" s="157"/>
      <c r="T16" s="158"/>
      <c r="U16" s="158"/>
      <c r="V16" s="158"/>
      <c r="W16" s="159"/>
      <c r="X16" s="159"/>
      <c r="Y16" s="159"/>
      <c r="Z16" s="160"/>
      <c r="AA16" s="157">
        <v>4</v>
      </c>
      <c r="AB16" s="158">
        <v>0</v>
      </c>
      <c r="AC16" s="158"/>
      <c r="AD16" s="158"/>
      <c r="AE16" s="159">
        <v>2</v>
      </c>
      <c r="AF16" s="159">
        <v>0</v>
      </c>
      <c r="AG16" s="159"/>
      <c r="AH16" s="160"/>
      <c r="AI16" s="157"/>
      <c r="AJ16" s="158"/>
      <c r="AK16" s="158"/>
      <c r="AL16" s="158"/>
      <c r="AM16" s="159"/>
      <c r="AN16" s="159"/>
      <c r="AO16" s="159"/>
      <c r="AP16" s="160"/>
      <c r="AQ16" s="157">
        <v>3</v>
      </c>
      <c r="AR16" s="158">
        <v>1</v>
      </c>
      <c r="AS16" s="158"/>
      <c r="AT16" s="158"/>
      <c r="AU16" s="159">
        <v>1</v>
      </c>
      <c r="AV16" s="159">
        <v>1</v>
      </c>
      <c r="AW16" s="159"/>
      <c r="AX16" s="160"/>
      <c r="AY16" s="157"/>
      <c r="AZ16" s="158"/>
      <c r="BA16" s="158"/>
      <c r="BB16" s="158"/>
      <c r="BC16" s="159"/>
      <c r="BD16" s="159"/>
      <c r="BE16" s="159"/>
      <c r="BF16" s="160"/>
      <c r="BG16" s="157"/>
      <c r="BH16" s="158"/>
      <c r="BI16" s="158"/>
      <c r="BJ16" s="158"/>
      <c r="BK16" s="159"/>
      <c r="BL16" s="159"/>
      <c r="BM16" s="159"/>
      <c r="BN16" s="160"/>
      <c r="BO16" s="157"/>
      <c r="BP16" s="158"/>
      <c r="BQ16" s="158"/>
      <c r="BR16" s="158"/>
      <c r="BS16" s="159"/>
      <c r="BT16" s="159"/>
      <c r="BU16" s="159"/>
      <c r="BV16" s="160"/>
      <c r="BW16" s="157"/>
      <c r="BX16" s="158"/>
      <c r="BY16" s="158"/>
      <c r="BZ16" s="158"/>
      <c r="CA16" s="159"/>
      <c r="CB16" s="159"/>
      <c r="CC16" s="159"/>
      <c r="CD16" s="160"/>
      <c r="CE16" s="157"/>
      <c r="CF16" s="158"/>
      <c r="CG16" s="158"/>
      <c r="CH16" s="158"/>
      <c r="CI16" s="159"/>
      <c r="CJ16" s="159"/>
      <c r="CK16" s="159"/>
      <c r="CL16" s="160"/>
      <c r="CM16" s="157">
        <v>1</v>
      </c>
      <c r="CN16" s="158">
        <v>3</v>
      </c>
      <c r="CO16" s="158"/>
      <c r="CP16" s="158"/>
      <c r="CQ16" s="159">
        <v>1</v>
      </c>
      <c r="CR16" s="159">
        <v>1</v>
      </c>
      <c r="CS16" s="159"/>
      <c r="CT16" s="160"/>
      <c r="CU16" s="157"/>
      <c r="CV16" s="158"/>
      <c r="CW16" s="158"/>
      <c r="CX16" s="158"/>
      <c r="CY16" s="159"/>
      <c r="CZ16" s="159"/>
      <c r="DA16" s="159"/>
      <c r="DB16" s="160"/>
      <c r="DC16" s="157"/>
      <c r="DD16" s="158"/>
      <c r="DE16" s="158"/>
      <c r="DF16" s="158"/>
      <c r="DG16" s="159"/>
      <c r="DH16" s="159"/>
      <c r="DI16" s="159"/>
      <c r="DJ16" s="160"/>
      <c r="DK16" s="157"/>
      <c r="DL16" s="158"/>
      <c r="DM16" s="158"/>
      <c r="DN16" s="158"/>
      <c r="DO16" s="159"/>
      <c r="DP16" s="159"/>
      <c r="DQ16" s="159"/>
      <c r="DR16" s="160"/>
      <c r="DS16" s="157"/>
      <c r="DT16" s="158"/>
      <c r="DU16" s="158"/>
      <c r="DV16" s="158"/>
      <c r="DW16" s="159"/>
      <c r="DX16" s="159"/>
      <c r="DY16" s="159"/>
      <c r="DZ16" s="160"/>
    </row>
    <row r="17" spans="1:130" ht="12" customHeight="1" x14ac:dyDescent="0.25">
      <c r="A17" s="152">
        <v>14</v>
      </c>
      <c r="B17" s="168" t="s">
        <v>380</v>
      </c>
      <c r="C17" s="168" t="s">
        <v>416</v>
      </c>
      <c r="D17" s="168">
        <f t="shared" si="0"/>
        <v>8</v>
      </c>
      <c r="E17" s="168">
        <f t="shared" si="1"/>
        <v>65.625</v>
      </c>
      <c r="F17" s="168">
        <f t="shared" si="2"/>
        <v>68.75</v>
      </c>
      <c r="G17" s="153">
        <f t="shared" si="3"/>
        <v>21</v>
      </c>
      <c r="H17" s="154">
        <f t="shared" si="4"/>
        <v>11</v>
      </c>
      <c r="I17" s="154">
        <f t="shared" si="5"/>
        <v>32</v>
      </c>
      <c r="J17" s="154">
        <f t="shared" si="6"/>
        <v>0</v>
      </c>
      <c r="K17" s="154">
        <f t="shared" si="7"/>
        <v>0</v>
      </c>
      <c r="L17" s="169">
        <f t="shared" si="8"/>
        <v>0</v>
      </c>
      <c r="M17" s="170">
        <f t="shared" si="9"/>
        <v>11</v>
      </c>
      <c r="N17" s="155">
        <f t="shared" si="10"/>
        <v>5</v>
      </c>
      <c r="O17" s="155">
        <f t="shared" si="11"/>
        <v>16</v>
      </c>
      <c r="P17" s="155">
        <f t="shared" si="12"/>
        <v>0</v>
      </c>
      <c r="Q17" s="155">
        <f t="shared" si="13"/>
        <v>0</v>
      </c>
      <c r="R17" s="156">
        <f t="shared" si="14"/>
        <v>0</v>
      </c>
      <c r="S17" s="157"/>
      <c r="T17" s="158"/>
      <c r="U17" s="158"/>
      <c r="V17" s="158"/>
      <c r="W17" s="159"/>
      <c r="X17" s="159"/>
      <c r="Y17" s="159"/>
      <c r="Z17" s="160"/>
      <c r="AA17" s="157">
        <v>3</v>
      </c>
      <c r="AB17" s="158">
        <v>1</v>
      </c>
      <c r="AC17" s="158"/>
      <c r="AD17" s="158"/>
      <c r="AE17" s="159">
        <v>1</v>
      </c>
      <c r="AF17" s="159">
        <v>1</v>
      </c>
      <c r="AG17" s="159"/>
      <c r="AH17" s="160"/>
      <c r="AI17" s="157">
        <v>3</v>
      </c>
      <c r="AJ17" s="158">
        <v>1</v>
      </c>
      <c r="AK17" s="158"/>
      <c r="AL17" s="158"/>
      <c r="AM17" s="159">
        <v>1</v>
      </c>
      <c r="AN17" s="159">
        <v>1</v>
      </c>
      <c r="AO17" s="159"/>
      <c r="AP17" s="160"/>
      <c r="AQ17" s="157">
        <v>2</v>
      </c>
      <c r="AR17" s="158">
        <v>2</v>
      </c>
      <c r="AS17" s="158"/>
      <c r="AT17" s="158"/>
      <c r="AU17" s="159">
        <v>2</v>
      </c>
      <c r="AV17" s="159">
        <v>0</v>
      </c>
      <c r="AW17" s="159"/>
      <c r="AX17" s="160"/>
      <c r="AY17" s="157"/>
      <c r="AZ17" s="158"/>
      <c r="BA17" s="158"/>
      <c r="BB17" s="158"/>
      <c r="BC17" s="159"/>
      <c r="BD17" s="159"/>
      <c r="BE17" s="159"/>
      <c r="BF17" s="160"/>
      <c r="BG17" s="157">
        <v>2</v>
      </c>
      <c r="BH17" s="158">
        <v>2</v>
      </c>
      <c r="BI17" s="158"/>
      <c r="BJ17" s="158"/>
      <c r="BK17" s="159">
        <v>2</v>
      </c>
      <c r="BL17" s="159">
        <v>0</v>
      </c>
      <c r="BM17" s="159"/>
      <c r="BN17" s="160"/>
      <c r="BO17" s="157">
        <v>2</v>
      </c>
      <c r="BP17" s="158">
        <v>2</v>
      </c>
      <c r="BQ17" s="158"/>
      <c r="BR17" s="158"/>
      <c r="BS17" s="159">
        <v>2</v>
      </c>
      <c r="BT17" s="159">
        <v>0</v>
      </c>
      <c r="BU17" s="159"/>
      <c r="BV17" s="160"/>
      <c r="BW17" s="157">
        <v>4</v>
      </c>
      <c r="BX17" s="158">
        <v>0</v>
      </c>
      <c r="BY17" s="158"/>
      <c r="BZ17" s="158"/>
      <c r="CA17" s="159">
        <v>1</v>
      </c>
      <c r="CB17" s="159">
        <v>1</v>
      </c>
      <c r="CC17" s="159"/>
      <c r="CD17" s="160"/>
      <c r="CE17" s="157">
        <v>2</v>
      </c>
      <c r="CF17" s="158">
        <v>2</v>
      </c>
      <c r="CG17" s="158"/>
      <c r="CH17" s="158"/>
      <c r="CI17" s="159">
        <v>1</v>
      </c>
      <c r="CJ17" s="159">
        <v>1</v>
      </c>
      <c r="CK17" s="159"/>
      <c r="CL17" s="160"/>
      <c r="CM17" s="157">
        <v>3</v>
      </c>
      <c r="CN17" s="158">
        <v>1</v>
      </c>
      <c r="CO17" s="158"/>
      <c r="CP17" s="158"/>
      <c r="CQ17" s="159">
        <v>1</v>
      </c>
      <c r="CR17" s="159">
        <v>1</v>
      </c>
      <c r="CS17" s="159"/>
      <c r="CT17" s="160"/>
      <c r="CU17" s="157"/>
      <c r="CV17" s="158"/>
      <c r="CW17" s="158"/>
      <c r="CX17" s="158"/>
      <c r="CY17" s="159"/>
      <c r="CZ17" s="159"/>
      <c r="DA17" s="159"/>
      <c r="DB17" s="160"/>
      <c r="DC17" s="157"/>
      <c r="DD17" s="158"/>
      <c r="DE17" s="158"/>
      <c r="DF17" s="158"/>
      <c r="DG17" s="159"/>
      <c r="DH17" s="159"/>
      <c r="DI17" s="159"/>
      <c r="DJ17" s="160"/>
      <c r="DK17" s="157"/>
      <c r="DL17" s="158"/>
      <c r="DM17" s="158"/>
      <c r="DN17" s="158"/>
      <c r="DO17" s="159"/>
      <c r="DP17" s="159"/>
      <c r="DQ17" s="159"/>
      <c r="DR17" s="160"/>
      <c r="DS17" s="157"/>
      <c r="DT17" s="158"/>
      <c r="DU17" s="158"/>
      <c r="DV17" s="158"/>
      <c r="DW17" s="159"/>
      <c r="DX17" s="159"/>
      <c r="DY17" s="159"/>
      <c r="DZ17" s="160"/>
    </row>
    <row r="18" spans="1:130" ht="12" customHeight="1" x14ac:dyDescent="0.25">
      <c r="A18" s="152">
        <v>15</v>
      </c>
      <c r="B18" s="172" t="s">
        <v>275</v>
      </c>
      <c r="C18" s="172" t="s">
        <v>271</v>
      </c>
      <c r="D18" s="172">
        <f t="shared" si="0"/>
        <v>10</v>
      </c>
      <c r="E18" s="172">
        <f t="shared" si="1"/>
        <v>65</v>
      </c>
      <c r="F18" s="172">
        <f t="shared" si="2"/>
        <v>55</v>
      </c>
      <c r="G18" s="153">
        <f t="shared" si="3"/>
        <v>26</v>
      </c>
      <c r="H18" s="154">
        <f t="shared" si="4"/>
        <v>14</v>
      </c>
      <c r="I18" s="154">
        <f t="shared" si="5"/>
        <v>40</v>
      </c>
      <c r="J18" s="154">
        <f t="shared" si="6"/>
        <v>0</v>
      </c>
      <c r="K18" s="154">
        <f t="shared" si="7"/>
        <v>0</v>
      </c>
      <c r="L18" s="169">
        <f t="shared" si="8"/>
        <v>0</v>
      </c>
      <c r="M18" s="170">
        <f t="shared" si="9"/>
        <v>11</v>
      </c>
      <c r="N18" s="155">
        <f t="shared" si="10"/>
        <v>9</v>
      </c>
      <c r="O18" s="155">
        <f t="shared" si="11"/>
        <v>20</v>
      </c>
      <c r="P18" s="155">
        <f t="shared" si="12"/>
        <v>0</v>
      </c>
      <c r="Q18" s="155">
        <f t="shared" si="13"/>
        <v>0</v>
      </c>
      <c r="R18" s="156">
        <f t="shared" si="14"/>
        <v>0</v>
      </c>
      <c r="S18" s="157">
        <v>1</v>
      </c>
      <c r="T18" s="158">
        <v>3</v>
      </c>
      <c r="U18" s="158"/>
      <c r="V18" s="158"/>
      <c r="W18" s="159">
        <v>1</v>
      </c>
      <c r="X18" s="159">
        <v>1</v>
      </c>
      <c r="Y18" s="159"/>
      <c r="Z18" s="160"/>
      <c r="AA18" s="157">
        <v>2</v>
      </c>
      <c r="AB18" s="158">
        <v>2</v>
      </c>
      <c r="AC18" s="158"/>
      <c r="AD18" s="158"/>
      <c r="AE18" s="159">
        <v>0</v>
      </c>
      <c r="AF18" s="159">
        <v>2</v>
      </c>
      <c r="AG18" s="159"/>
      <c r="AH18" s="160"/>
      <c r="AI18" s="157">
        <v>3</v>
      </c>
      <c r="AJ18" s="158">
        <v>1</v>
      </c>
      <c r="AK18" s="158"/>
      <c r="AL18" s="158"/>
      <c r="AM18" s="159">
        <v>1</v>
      </c>
      <c r="AN18" s="159">
        <v>1</v>
      </c>
      <c r="AO18" s="159"/>
      <c r="AP18" s="160"/>
      <c r="AQ18" s="157">
        <v>3</v>
      </c>
      <c r="AR18" s="158">
        <v>1</v>
      </c>
      <c r="AS18" s="158"/>
      <c r="AT18" s="158"/>
      <c r="AU18" s="159">
        <v>1</v>
      </c>
      <c r="AV18" s="159">
        <v>1</v>
      </c>
      <c r="AW18" s="159"/>
      <c r="AX18" s="160"/>
      <c r="AY18" s="157"/>
      <c r="AZ18" s="158"/>
      <c r="BA18" s="158"/>
      <c r="BB18" s="158"/>
      <c r="BC18" s="159"/>
      <c r="BD18" s="159"/>
      <c r="BE18" s="159"/>
      <c r="BF18" s="160"/>
      <c r="BG18" s="157">
        <v>3</v>
      </c>
      <c r="BH18" s="158">
        <v>1</v>
      </c>
      <c r="BI18" s="158"/>
      <c r="BJ18" s="158"/>
      <c r="BK18" s="159">
        <v>2</v>
      </c>
      <c r="BL18" s="159">
        <v>0</v>
      </c>
      <c r="BM18" s="159"/>
      <c r="BN18" s="160"/>
      <c r="BO18" s="157">
        <v>2</v>
      </c>
      <c r="BP18" s="158">
        <v>2</v>
      </c>
      <c r="BQ18" s="158"/>
      <c r="BR18" s="158"/>
      <c r="BS18" s="159">
        <v>1</v>
      </c>
      <c r="BT18" s="159">
        <v>1</v>
      </c>
      <c r="BU18" s="159"/>
      <c r="BV18" s="160"/>
      <c r="BW18" s="157">
        <v>3</v>
      </c>
      <c r="BX18" s="158">
        <v>1</v>
      </c>
      <c r="BY18" s="158"/>
      <c r="BZ18" s="158"/>
      <c r="CA18" s="159">
        <v>2</v>
      </c>
      <c r="CB18" s="159">
        <v>0</v>
      </c>
      <c r="CC18" s="159"/>
      <c r="CD18" s="160"/>
      <c r="CE18" s="157">
        <v>2</v>
      </c>
      <c r="CF18" s="158">
        <v>2</v>
      </c>
      <c r="CG18" s="158"/>
      <c r="CH18" s="158"/>
      <c r="CI18" s="159">
        <v>0</v>
      </c>
      <c r="CJ18" s="159">
        <v>2</v>
      </c>
      <c r="CK18" s="159"/>
      <c r="CL18" s="160"/>
      <c r="CM18" s="157">
        <v>4</v>
      </c>
      <c r="CN18" s="158">
        <v>0</v>
      </c>
      <c r="CO18" s="158"/>
      <c r="CP18" s="158"/>
      <c r="CQ18" s="159">
        <v>2</v>
      </c>
      <c r="CR18" s="159">
        <v>0</v>
      </c>
      <c r="CS18" s="159"/>
      <c r="CT18" s="160"/>
      <c r="CU18" s="157">
        <v>3</v>
      </c>
      <c r="CV18" s="158">
        <v>1</v>
      </c>
      <c r="CW18" s="158"/>
      <c r="CX18" s="158"/>
      <c r="CY18" s="159">
        <v>1</v>
      </c>
      <c r="CZ18" s="159">
        <v>1</v>
      </c>
      <c r="DA18" s="159"/>
      <c r="DB18" s="160"/>
      <c r="DC18" s="157"/>
      <c r="DD18" s="158"/>
      <c r="DE18" s="158"/>
      <c r="DF18" s="158"/>
      <c r="DG18" s="159"/>
      <c r="DH18" s="159"/>
      <c r="DI18" s="159"/>
      <c r="DJ18" s="160"/>
      <c r="DK18" s="157"/>
      <c r="DL18" s="158"/>
      <c r="DM18" s="158"/>
      <c r="DN18" s="158"/>
      <c r="DO18" s="159"/>
      <c r="DP18" s="159"/>
      <c r="DQ18" s="159"/>
      <c r="DR18" s="160"/>
      <c r="DS18" s="157"/>
      <c r="DT18" s="158"/>
      <c r="DU18" s="158"/>
      <c r="DV18" s="158"/>
      <c r="DW18" s="159"/>
      <c r="DX18" s="159"/>
      <c r="DY18" s="159"/>
      <c r="DZ18" s="160"/>
    </row>
    <row r="19" spans="1:130" ht="12" customHeight="1" x14ac:dyDescent="0.25">
      <c r="A19" s="152">
        <v>16</v>
      </c>
      <c r="B19" s="173" t="s">
        <v>422</v>
      </c>
      <c r="C19" s="173" t="s">
        <v>229</v>
      </c>
      <c r="D19" s="173">
        <f t="shared" si="0"/>
        <v>2</v>
      </c>
      <c r="E19" s="173">
        <f t="shared" si="1"/>
        <v>62.5</v>
      </c>
      <c r="F19" s="173">
        <f t="shared" si="2"/>
        <v>25</v>
      </c>
      <c r="G19" s="153">
        <f t="shared" si="3"/>
        <v>5</v>
      </c>
      <c r="H19" s="154">
        <f t="shared" si="4"/>
        <v>3</v>
      </c>
      <c r="I19" s="154">
        <f t="shared" si="5"/>
        <v>8</v>
      </c>
      <c r="J19" s="154">
        <f t="shared" si="6"/>
        <v>0</v>
      </c>
      <c r="K19" s="154">
        <f t="shared" si="7"/>
        <v>0</v>
      </c>
      <c r="L19" s="169">
        <f t="shared" si="8"/>
        <v>0</v>
      </c>
      <c r="M19" s="170">
        <f t="shared" si="9"/>
        <v>1</v>
      </c>
      <c r="N19" s="155">
        <f t="shared" si="10"/>
        <v>3</v>
      </c>
      <c r="O19" s="155">
        <f t="shared" si="11"/>
        <v>4</v>
      </c>
      <c r="P19" s="155">
        <f t="shared" si="12"/>
        <v>0</v>
      </c>
      <c r="Q19" s="155">
        <f t="shared" si="13"/>
        <v>0</v>
      </c>
      <c r="R19" s="156">
        <f t="shared" si="14"/>
        <v>0</v>
      </c>
      <c r="S19" s="157"/>
      <c r="T19" s="158"/>
      <c r="U19" s="158"/>
      <c r="V19" s="158"/>
      <c r="W19" s="159"/>
      <c r="X19" s="159"/>
      <c r="Y19" s="159"/>
      <c r="Z19" s="160"/>
      <c r="AA19" s="157"/>
      <c r="AB19" s="158"/>
      <c r="AC19" s="158"/>
      <c r="AD19" s="158"/>
      <c r="AE19" s="159"/>
      <c r="AF19" s="159"/>
      <c r="AG19" s="159"/>
      <c r="AH19" s="160"/>
      <c r="AI19" s="157">
        <v>3</v>
      </c>
      <c r="AJ19" s="158">
        <v>1</v>
      </c>
      <c r="AK19" s="158"/>
      <c r="AL19" s="158"/>
      <c r="AM19" s="159">
        <v>0</v>
      </c>
      <c r="AN19" s="159">
        <v>2</v>
      </c>
      <c r="AO19" s="159"/>
      <c r="AP19" s="160"/>
      <c r="AQ19" s="157">
        <v>2</v>
      </c>
      <c r="AR19" s="158">
        <v>2</v>
      </c>
      <c r="AS19" s="158"/>
      <c r="AT19" s="158"/>
      <c r="AU19" s="159">
        <v>1</v>
      </c>
      <c r="AV19" s="159">
        <v>1</v>
      </c>
      <c r="AW19" s="159"/>
      <c r="AX19" s="160"/>
      <c r="AY19" s="157"/>
      <c r="AZ19" s="158"/>
      <c r="BA19" s="158"/>
      <c r="BB19" s="158"/>
      <c r="BC19" s="159"/>
      <c r="BD19" s="159"/>
      <c r="BE19" s="159"/>
      <c r="BF19" s="160"/>
      <c r="BG19" s="157"/>
      <c r="BH19" s="158"/>
      <c r="BI19" s="158"/>
      <c r="BJ19" s="158"/>
      <c r="BK19" s="159"/>
      <c r="BL19" s="159"/>
      <c r="BM19" s="159"/>
      <c r="BN19" s="160"/>
      <c r="BO19" s="157"/>
      <c r="BP19" s="158"/>
      <c r="BQ19" s="158"/>
      <c r="BR19" s="158"/>
      <c r="BS19" s="159"/>
      <c r="BT19" s="159"/>
      <c r="BU19" s="159"/>
      <c r="BV19" s="160"/>
      <c r="BW19" s="157"/>
      <c r="BX19" s="158"/>
      <c r="BY19" s="158"/>
      <c r="BZ19" s="158"/>
      <c r="CA19" s="159"/>
      <c r="CB19" s="159"/>
      <c r="CC19" s="159"/>
      <c r="CD19" s="160"/>
      <c r="CE19" s="157"/>
      <c r="CF19" s="158"/>
      <c r="CG19" s="158"/>
      <c r="CH19" s="158"/>
      <c r="CI19" s="159"/>
      <c r="CJ19" s="159"/>
      <c r="CK19" s="159"/>
      <c r="CL19" s="160"/>
      <c r="CM19" s="157"/>
      <c r="CN19" s="158"/>
      <c r="CO19" s="158"/>
      <c r="CP19" s="158"/>
      <c r="CQ19" s="159"/>
      <c r="CR19" s="159"/>
      <c r="CS19" s="159"/>
      <c r="CT19" s="160"/>
      <c r="CU19" s="157"/>
      <c r="CV19" s="158"/>
      <c r="CW19" s="158"/>
      <c r="CX19" s="158"/>
      <c r="CY19" s="159"/>
      <c r="CZ19" s="159"/>
      <c r="DA19" s="159"/>
      <c r="DB19" s="160"/>
      <c r="DC19" s="157"/>
      <c r="DD19" s="158"/>
      <c r="DE19" s="158"/>
      <c r="DF19" s="158"/>
      <c r="DG19" s="159"/>
      <c r="DH19" s="159"/>
      <c r="DI19" s="159"/>
      <c r="DJ19" s="160"/>
      <c r="DK19" s="157"/>
      <c r="DL19" s="158"/>
      <c r="DM19" s="158"/>
      <c r="DN19" s="158"/>
      <c r="DO19" s="159"/>
      <c r="DP19" s="159"/>
      <c r="DQ19" s="159"/>
      <c r="DR19" s="160"/>
      <c r="DS19" s="157"/>
      <c r="DT19" s="158"/>
      <c r="DU19" s="158"/>
      <c r="DV19" s="158"/>
      <c r="DW19" s="159"/>
      <c r="DX19" s="159"/>
      <c r="DY19" s="159"/>
      <c r="DZ19" s="160"/>
    </row>
    <row r="20" spans="1:130" ht="12" customHeight="1" x14ac:dyDescent="0.25">
      <c r="A20" s="152">
        <v>17</v>
      </c>
      <c r="B20" s="172" t="s">
        <v>283</v>
      </c>
      <c r="C20" s="172" t="s">
        <v>277</v>
      </c>
      <c r="D20" s="172">
        <f t="shared" si="0"/>
        <v>6.5</v>
      </c>
      <c r="E20" s="172">
        <f t="shared" si="1"/>
        <v>61.53846153846154</v>
      </c>
      <c r="F20" s="172">
        <f t="shared" si="2"/>
        <v>64.285714285714292</v>
      </c>
      <c r="G20" s="153">
        <f t="shared" si="3"/>
        <v>16</v>
      </c>
      <c r="H20" s="154">
        <f t="shared" si="4"/>
        <v>10</v>
      </c>
      <c r="I20" s="154">
        <f t="shared" si="5"/>
        <v>26</v>
      </c>
      <c r="J20" s="154">
        <f t="shared" si="6"/>
        <v>0</v>
      </c>
      <c r="K20" s="154">
        <f t="shared" si="7"/>
        <v>0</v>
      </c>
      <c r="L20" s="169">
        <f t="shared" si="8"/>
        <v>0</v>
      </c>
      <c r="M20" s="170">
        <f t="shared" si="9"/>
        <v>9</v>
      </c>
      <c r="N20" s="155">
        <f t="shared" si="10"/>
        <v>5</v>
      </c>
      <c r="O20" s="155">
        <f t="shared" si="11"/>
        <v>14</v>
      </c>
      <c r="P20" s="155">
        <f t="shared" si="12"/>
        <v>0</v>
      </c>
      <c r="Q20" s="155">
        <f t="shared" si="13"/>
        <v>0</v>
      </c>
      <c r="R20" s="156">
        <f t="shared" si="14"/>
        <v>0</v>
      </c>
      <c r="S20" s="157"/>
      <c r="T20" s="158"/>
      <c r="U20" s="158"/>
      <c r="V20" s="158"/>
      <c r="W20" s="159"/>
      <c r="X20" s="159"/>
      <c r="Y20" s="159"/>
      <c r="Z20" s="160"/>
      <c r="AA20" s="157">
        <v>3</v>
      </c>
      <c r="AB20" s="158">
        <v>1</v>
      </c>
      <c r="AC20" s="158"/>
      <c r="AD20" s="158"/>
      <c r="AE20" s="159">
        <v>2</v>
      </c>
      <c r="AF20" s="159">
        <v>0</v>
      </c>
      <c r="AG20" s="159"/>
      <c r="AH20" s="160"/>
      <c r="AI20" s="157">
        <v>3</v>
      </c>
      <c r="AJ20" s="158">
        <v>1</v>
      </c>
      <c r="AK20" s="158"/>
      <c r="AL20" s="158"/>
      <c r="AM20" s="159">
        <v>1</v>
      </c>
      <c r="AN20" s="159">
        <v>1</v>
      </c>
      <c r="AO20" s="159"/>
      <c r="AP20" s="160"/>
      <c r="AQ20" s="157"/>
      <c r="AR20" s="158"/>
      <c r="AS20" s="158"/>
      <c r="AT20" s="158"/>
      <c r="AU20" s="159"/>
      <c r="AV20" s="159"/>
      <c r="AW20" s="159"/>
      <c r="AX20" s="160"/>
      <c r="AY20" s="157">
        <v>3</v>
      </c>
      <c r="AZ20" s="158">
        <v>1</v>
      </c>
      <c r="BA20" s="158"/>
      <c r="BB20" s="158"/>
      <c r="BC20" s="159">
        <v>2</v>
      </c>
      <c r="BD20" s="159">
        <v>0</v>
      </c>
      <c r="BE20" s="159"/>
      <c r="BF20" s="160"/>
      <c r="BG20" s="157"/>
      <c r="BH20" s="158"/>
      <c r="BI20" s="158"/>
      <c r="BJ20" s="158"/>
      <c r="BK20" s="159"/>
      <c r="BL20" s="159"/>
      <c r="BM20" s="159"/>
      <c r="BN20" s="160"/>
      <c r="BO20" s="157"/>
      <c r="BP20" s="158"/>
      <c r="BQ20" s="158"/>
      <c r="BR20" s="158"/>
      <c r="BS20" s="159"/>
      <c r="BT20" s="159"/>
      <c r="BU20" s="159"/>
      <c r="BV20" s="160"/>
      <c r="BW20" s="157">
        <v>4</v>
      </c>
      <c r="BX20" s="158">
        <v>0</v>
      </c>
      <c r="BY20" s="158"/>
      <c r="BZ20" s="158"/>
      <c r="CA20" s="159">
        <v>1</v>
      </c>
      <c r="CB20" s="159">
        <v>1</v>
      </c>
      <c r="CC20" s="159"/>
      <c r="CD20" s="160"/>
      <c r="CE20" s="157">
        <v>2</v>
      </c>
      <c r="CF20" s="158">
        <v>2</v>
      </c>
      <c r="CG20" s="158"/>
      <c r="CH20" s="158"/>
      <c r="CI20" s="159">
        <v>2</v>
      </c>
      <c r="CJ20" s="159">
        <v>0</v>
      </c>
      <c r="CK20" s="159"/>
      <c r="CL20" s="160"/>
      <c r="CM20" s="157">
        <v>0</v>
      </c>
      <c r="CN20" s="158">
        <v>2</v>
      </c>
      <c r="CO20" s="158"/>
      <c r="CP20" s="158"/>
      <c r="CQ20" s="159">
        <v>0</v>
      </c>
      <c r="CR20" s="159">
        <v>2</v>
      </c>
      <c r="CS20" s="159"/>
      <c r="CT20" s="160"/>
      <c r="CU20" s="157">
        <v>1</v>
      </c>
      <c r="CV20" s="158">
        <v>3</v>
      </c>
      <c r="CW20" s="158"/>
      <c r="CX20" s="158"/>
      <c r="CY20" s="159">
        <v>1</v>
      </c>
      <c r="CZ20" s="159">
        <v>1</v>
      </c>
      <c r="DA20" s="159"/>
      <c r="DB20" s="160"/>
      <c r="DC20" s="157"/>
      <c r="DD20" s="158"/>
      <c r="DE20" s="158"/>
      <c r="DF20" s="158"/>
      <c r="DG20" s="159"/>
      <c r="DH20" s="159"/>
      <c r="DI20" s="159"/>
      <c r="DJ20" s="160"/>
      <c r="DK20" s="157"/>
      <c r="DL20" s="158"/>
      <c r="DM20" s="158"/>
      <c r="DN20" s="158"/>
      <c r="DO20" s="159"/>
      <c r="DP20" s="159"/>
      <c r="DQ20" s="159"/>
      <c r="DR20" s="160"/>
      <c r="DS20" s="157"/>
      <c r="DT20" s="158"/>
      <c r="DU20" s="158"/>
      <c r="DV20" s="158"/>
      <c r="DW20" s="159"/>
      <c r="DX20" s="159"/>
      <c r="DY20" s="159"/>
      <c r="DZ20" s="160"/>
    </row>
    <row r="21" spans="1:130" ht="12" customHeight="1" x14ac:dyDescent="0.25">
      <c r="A21" s="152">
        <v>18</v>
      </c>
      <c r="B21" s="161" t="s">
        <v>313</v>
      </c>
      <c r="C21" s="161" t="s">
        <v>30</v>
      </c>
      <c r="D21" s="161">
        <f t="shared" si="0"/>
        <v>8.5</v>
      </c>
      <c r="E21" s="161">
        <f t="shared" si="1"/>
        <v>52.941176470588232</v>
      </c>
      <c r="F21" s="161">
        <f t="shared" si="2"/>
        <v>56.25</v>
      </c>
      <c r="G21" s="153">
        <f t="shared" si="3"/>
        <v>18</v>
      </c>
      <c r="H21" s="154">
        <f t="shared" si="4"/>
        <v>16</v>
      </c>
      <c r="I21" s="154">
        <f t="shared" si="5"/>
        <v>34</v>
      </c>
      <c r="J21" s="154">
        <f t="shared" si="6"/>
        <v>0</v>
      </c>
      <c r="K21" s="154">
        <f t="shared" si="7"/>
        <v>0</v>
      </c>
      <c r="L21" s="169">
        <f t="shared" si="8"/>
        <v>0</v>
      </c>
      <c r="M21" s="170">
        <f t="shared" si="9"/>
        <v>9</v>
      </c>
      <c r="N21" s="155">
        <f t="shared" si="10"/>
        <v>7</v>
      </c>
      <c r="O21" s="155">
        <f t="shared" si="11"/>
        <v>16</v>
      </c>
      <c r="P21" s="155">
        <f t="shared" si="12"/>
        <v>0</v>
      </c>
      <c r="Q21" s="155">
        <f t="shared" si="13"/>
        <v>0</v>
      </c>
      <c r="R21" s="156">
        <f t="shared" si="14"/>
        <v>0</v>
      </c>
      <c r="S21" s="157">
        <v>3</v>
      </c>
      <c r="T21" s="158">
        <v>1</v>
      </c>
      <c r="U21" s="158"/>
      <c r="V21" s="158"/>
      <c r="W21" s="159">
        <v>1</v>
      </c>
      <c r="X21" s="159">
        <v>1</v>
      </c>
      <c r="Y21" s="159"/>
      <c r="Z21" s="160"/>
      <c r="AA21" s="157">
        <v>3</v>
      </c>
      <c r="AB21" s="158">
        <v>1</v>
      </c>
      <c r="AC21" s="158"/>
      <c r="AD21" s="158"/>
      <c r="AE21" s="159">
        <v>1</v>
      </c>
      <c r="AF21" s="159">
        <v>1</v>
      </c>
      <c r="AG21" s="159"/>
      <c r="AH21" s="160"/>
      <c r="AI21" s="157">
        <v>2</v>
      </c>
      <c r="AJ21" s="158">
        <v>2</v>
      </c>
      <c r="AK21" s="158"/>
      <c r="AL21" s="158"/>
      <c r="AM21" s="159">
        <v>1</v>
      </c>
      <c r="AN21" s="159">
        <v>1</v>
      </c>
      <c r="AO21" s="159"/>
      <c r="AP21" s="160"/>
      <c r="AQ21" s="157">
        <v>0</v>
      </c>
      <c r="AR21" s="158">
        <v>2</v>
      </c>
      <c r="AS21" s="158"/>
      <c r="AT21" s="158"/>
      <c r="AU21" s="159">
        <v>0</v>
      </c>
      <c r="AV21" s="159">
        <v>0</v>
      </c>
      <c r="AW21" s="159"/>
      <c r="AX21" s="160"/>
      <c r="AY21" s="157"/>
      <c r="AZ21" s="158"/>
      <c r="BA21" s="158"/>
      <c r="BB21" s="158"/>
      <c r="BC21" s="159"/>
      <c r="BD21" s="159"/>
      <c r="BE21" s="159"/>
      <c r="BF21" s="160"/>
      <c r="BG21" s="157">
        <v>2</v>
      </c>
      <c r="BH21" s="158">
        <v>2</v>
      </c>
      <c r="BI21" s="158"/>
      <c r="BJ21" s="158"/>
      <c r="BK21" s="159">
        <v>1</v>
      </c>
      <c r="BL21" s="159">
        <v>1</v>
      </c>
      <c r="BM21" s="159"/>
      <c r="BN21" s="160"/>
      <c r="BO21" s="157">
        <v>1</v>
      </c>
      <c r="BP21" s="158">
        <v>3</v>
      </c>
      <c r="BQ21" s="158"/>
      <c r="BR21" s="158"/>
      <c r="BS21" s="159">
        <v>0</v>
      </c>
      <c r="BT21" s="159">
        <v>2</v>
      </c>
      <c r="BU21" s="159"/>
      <c r="BV21" s="160"/>
      <c r="BW21" s="157"/>
      <c r="BX21" s="158"/>
      <c r="BY21" s="158"/>
      <c r="BZ21" s="158"/>
      <c r="CA21" s="159"/>
      <c r="CB21" s="159"/>
      <c r="CC21" s="159"/>
      <c r="CD21" s="160"/>
      <c r="CE21" s="157">
        <v>2</v>
      </c>
      <c r="CF21" s="158">
        <v>2</v>
      </c>
      <c r="CG21" s="158"/>
      <c r="CH21" s="158"/>
      <c r="CI21" s="159">
        <v>1</v>
      </c>
      <c r="CJ21" s="159">
        <v>1</v>
      </c>
      <c r="CK21" s="159"/>
      <c r="CL21" s="160"/>
      <c r="CM21" s="157">
        <v>4</v>
      </c>
      <c r="CN21" s="158">
        <v>0</v>
      </c>
      <c r="CO21" s="158"/>
      <c r="CP21" s="158"/>
      <c r="CQ21" s="159">
        <v>2</v>
      </c>
      <c r="CR21" s="159">
        <v>0</v>
      </c>
      <c r="CS21" s="159"/>
      <c r="CT21" s="160"/>
      <c r="CU21" s="157">
        <v>1</v>
      </c>
      <c r="CV21" s="158">
        <v>3</v>
      </c>
      <c r="CW21" s="158"/>
      <c r="CX21" s="158"/>
      <c r="CY21" s="159">
        <v>2</v>
      </c>
      <c r="CZ21" s="159">
        <v>0</v>
      </c>
      <c r="DA21" s="159"/>
      <c r="DB21" s="160"/>
      <c r="DC21" s="157"/>
      <c r="DD21" s="158"/>
      <c r="DE21" s="158"/>
      <c r="DF21" s="158"/>
      <c r="DG21" s="159"/>
      <c r="DH21" s="159"/>
      <c r="DI21" s="159"/>
      <c r="DJ21" s="160"/>
      <c r="DK21" s="157"/>
      <c r="DL21" s="158"/>
      <c r="DM21" s="158"/>
      <c r="DN21" s="158"/>
      <c r="DO21" s="159"/>
      <c r="DP21" s="159"/>
      <c r="DQ21" s="159"/>
      <c r="DR21" s="160"/>
      <c r="DS21" s="157"/>
      <c r="DT21" s="158"/>
      <c r="DU21" s="158"/>
      <c r="DV21" s="158"/>
      <c r="DW21" s="159"/>
      <c r="DX21" s="159"/>
      <c r="DY21" s="159"/>
      <c r="DZ21" s="160"/>
    </row>
    <row r="22" spans="1:130" ht="12" customHeight="1" x14ac:dyDescent="0.25">
      <c r="A22" s="152">
        <v>19</v>
      </c>
      <c r="B22" s="168" t="s">
        <v>258</v>
      </c>
      <c r="C22" s="168" t="s">
        <v>416</v>
      </c>
      <c r="D22" s="168">
        <f t="shared" si="0"/>
        <v>7</v>
      </c>
      <c r="E22" s="168">
        <f t="shared" si="1"/>
        <v>53.571428571428569</v>
      </c>
      <c r="F22" s="168">
        <f t="shared" si="2"/>
        <v>80</v>
      </c>
      <c r="G22" s="153">
        <f t="shared" si="3"/>
        <v>15</v>
      </c>
      <c r="H22" s="154">
        <f t="shared" si="4"/>
        <v>13</v>
      </c>
      <c r="I22" s="154">
        <f t="shared" si="5"/>
        <v>28</v>
      </c>
      <c r="J22" s="154">
        <f t="shared" si="6"/>
        <v>0</v>
      </c>
      <c r="K22" s="154">
        <f t="shared" si="7"/>
        <v>0</v>
      </c>
      <c r="L22" s="169">
        <f t="shared" si="8"/>
        <v>0</v>
      </c>
      <c r="M22" s="170">
        <f t="shared" si="9"/>
        <v>12</v>
      </c>
      <c r="N22" s="155">
        <f t="shared" si="10"/>
        <v>3</v>
      </c>
      <c r="O22" s="155">
        <f t="shared" si="11"/>
        <v>15</v>
      </c>
      <c r="P22" s="155">
        <f t="shared" si="12"/>
        <v>0</v>
      </c>
      <c r="Q22" s="155">
        <f t="shared" si="13"/>
        <v>0</v>
      </c>
      <c r="R22" s="156">
        <f t="shared" si="14"/>
        <v>0</v>
      </c>
      <c r="S22" s="157">
        <v>1</v>
      </c>
      <c r="T22" s="158">
        <v>3</v>
      </c>
      <c r="U22" s="158"/>
      <c r="V22" s="158"/>
      <c r="W22" s="159">
        <v>2</v>
      </c>
      <c r="X22" s="159">
        <v>0</v>
      </c>
      <c r="Y22" s="159"/>
      <c r="Z22" s="160"/>
      <c r="AA22" s="157"/>
      <c r="AB22" s="158"/>
      <c r="AC22" s="158"/>
      <c r="AD22" s="158"/>
      <c r="AE22" s="159"/>
      <c r="AF22" s="159"/>
      <c r="AG22" s="159"/>
      <c r="AH22" s="160"/>
      <c r="AI22" s="157">
        <v>3</v>
      </c>
      <c r="AJ22" s="158">
        <v>1</v>
      </c>
      <c r="AK22" s="158"/>
      <c r="AL22" s="158"/>
      <c r="AM22" s="159">
        <v>2</v>
      </c>
      <c r="AN22" s="159">
        <v>0</v>
      </c>
      <c r="AO22" s="159"/>
      <c r="AP22" s="160"/>
      <c r="AQ22" s="157">
        <v>0</v>
      </c>
      <c r="AR22" s="158">
        <v>0</v>
      </c>
      <c r="AS22" s="158"/>
      <c r="AT22" s="158"/>
      <c r="AU22" s="159">
        <v>1</v>
      </c>
      <c r="AV22" s="159">
        <v>0</v>
      </c>
      <c r="AW22" s="159"/>
      <c r="AX22" s="160"/>
      <c r="AY22" s="157">
        <v>2</v>
      </c>
      <c r="AZ22" s="158">
        <v>2</v>
      </c>
      <c r="BA22" s="158"/>
      <c r="BB22" s="158"/>
      <c r="BC22" s="159">
        <v>1</v>
      </c>
      <c r="BD22" s="159">
        <v>1</v>
      </c>
      <c r="BE22" s="159"/>
      <c r="BF22" s="160"/>
      <c r="BG22" s="157">
        <v>2</v>
      </c>
      <c r="BH22" s="158">
        <v>2</v>
      </c>
      <c r="BI22" s="158"/>
      <c r="BJ22" s="158"/>
      <c r="BK22" s="159">
        <v>2</v>
      </c>
      <c r="BL22" s="159">
        <v>0</v>
      </c>
      <c r="BM22" s="159"/>
      <c r="BN22" s="160"/>
      <c r="BO22" s="157">
        <v>4</v>
      </c>
      <c r="BP22" s="158">
        <v>0</v>
      </c>
      <c r="BQ22" s="158"/>
      <c r="BR22" s="158"/>
      <c r="BS22" s="159">
        <v>2</v>
      </c>
      <c r="BT22" s="159">
        <v>0</v>
      </c>
      <c r="BU22" s="159"/>
      <c r="BV22" s="160"/>
      <c r="BW22" s="157">
        <v>1</v>
      </c>
      <c r="BX22" s="158">
        <v>3</v>
      </c>
      <c r="BY22" s="158"/>
      <c r="BZ22" s="158"/>
      <c r="CA22" s="159">
        <v>1</v>
      </c>
      <c r="CB22" s="159">
        <v>1</v>
      </c>
      <c r="CC22" s="159"/>
      <c r="CD22" s="160"/>
      <c r="CE22" s="157"/>
      <c r="CF22" s="158"/>
      <c r="CG22" s="158"/>
      <c r="CH22" s="158"/>
      <c r="CI22" s="159"/>
      <c r="CJ22" s="159"/>
      <c r="CK22" s="159"/>
      <c r="CL22" s="160"/>
      <c r="CM22" s="157">
        <v>2</v>
      </c>
      <c r="CN22" s="158">
        <v>2</v>
      </c>
      <c r="CO22" s="158"/>
      <c r="CP22" s="158"/>
      <c r="CQ22" s="159">
        <v>1</v>
      </c>
      <c r="CR22" s="159">
        <v>1</v>
      </c>
      <c r="CS22" s="159"/>
      <c r="CT22" s="160"/>
      <c r="CU22" s="157"/>
      <c r="CV22" s="158"/>
      <c r="CW22" s="158"/>
      <c r="CX22" s="158"/>
      <c r="CY22" s="159"/>
      <c r="CZ22" s="159"/>
      <c r="DA22" s="159"/>
      <c r="DB22" s="160"/>
      <c r="DC22" s="157"/>
      <c r="DD22" s="158"/>
      <c r="DE22" s="158"/>
      <c r="DF22" s="158"/>
      <c r="DG22" s="159"/>
      <c r="DH22" s="159"/>
      <c r="DI22" s="159"/>
      <c r="DJ22" s="160"/>
      <c r="DK22" s="157"/>
      <c r="DL22" s="158"/>
      <c r="DM22" s="158"/>
      <c r="DN22" s="158"/>
      <c r="DO22" s="159"/>
      <c r="DP22" s="159"/>
      <c r="DQ22" s="159"/>
      <c r="DR22" s="160"/>
      <c r="DS22" s="157"/>
      <c r="DT22" s="158"/>
      <c r="DU22" s="158"/>
      <c r="DV22" s="158"/>
      <c r="DW22" s="159"/>
      <c r="DX22" s="159"/>
      <c r="DY22" s="159"/>
      <c r="DZ22" s="160"/>
    </row>
    <row r="23" spans="1:130" ht="12" customHeight="1" x14ac:dyDescent="0.25">
      <c r="A23" s="152">
        <v>20</v>
      </c>
      <c r="B23" s="171" t="s">
        <v>317</v>
      </c>
      <c r="C23" s="171" t="s">
        <v>45</v>
      </c>
      <c r="D23" s="171">
        <f t="shared" si="0"/>
        <v>9.5</v>
      </c>
      <c r="E23" s="171">
        <f t="shared" si="1"/>
        <v>52.631578947368418</v>
      </c>
      <c r="F23" s="171">
        <f t="shared" si="2"/>
        <v>27.777777777777779</v>
      </c>
      <c r="G23" s="153">
        <f t="shared" si="3"/>
        <v>20</v>
      </c>
      <c r="H23" s="154">
        <f t="shared" si="4"/>
        <v>18</v>
      </c>
      <c r="I23" s="154">
        <f t="shared" si="5"/>
        <v>38</v>
      </c>
      <c r="J23" s="154">
        <f t="shared" si="6"/>
        <v>0</v>
      </c>
      <c r="K23" s="154">
        <f t="shared" si="7"/>
        <v>0</v>
      </c>
      <c r="L23" s="169">
        <f t="shared" si="8"/>
        <v>0</v>
      </c>
      <c r="M23" s="170">
        <f t="shared" si="9"/>
        <v>5</v>
      </c>
      <c r="N23" s="155">
        <f t="shared" si="10"/>
        <v>13</v>
      </c>
      <c r="O23" s="155">
        <f t="shared" si="11"/>
        <v>18</v>
      </c>
      <c r="P23" s="155">
        <f t="shared" si="12"/>
        <v>0</v>
      </c>
      <c r="Q23" s="155">
        <f t="shared" si="13"/>
        <v>0</v>
      </c>
      <c r="R23" s="156">
        <f t="shared" si="14"/>
        <v>0</v>
      </c>
      <c r="S23" s="157">
        <v>3</v>
      </c>
      <c r="T23" s="158">
        <v>1</v>
      </c>
      <c r="U23" s="158"/>
      <c r="V23" s="158"/>
      <c r="W23" s="159">
        <v>1</v>
      </c>
      <c r="X23" s="159">
        <v>1</v>
      </c>
      <c r="Y23" s="159"/>
      <c r="Z23" s="160"/>
      <c r="AA23" s="157">
        <v>2</v>
      </c>
      <c r="AB23" s="158">
        <v>2</v>
      </c>
      <c r="AC23" s="158"/>
      <c r="AD23" s="158"/>
      <c r="AE23" s="159">
        <v>1</v>
      </c>
      <c r="AF23" s="159">
        <v>1</v>
      </c>
      <c r="AG23" s="159"/>
      <c r="AH23" s="160"/>
      <c r="AI23" s="157">
        <v>0</v>
      </c>
      <c r="AJ23" s="158">
        <v>4</v>
      </c>
      <c r="AK23" s="158"/>
      <c r="AL23" s="158"/>
      <c r="AM23" s="159">
        <v>0</v>
      </c>
      <c r="AN23" s="159">
        <v>2</v>
      </c>
      <c r="AO23" s="159"/>
      <c r="AP23" s="160"/>
      <c r="AQ23" s="157">
        <v>2</v>
      </c>
      <c r="AR23" s="158">
        <v>2</v>
      </c>
      <c r="AS23" s="158"/>
      <c r="AT23" s="158"/>
      <c r="AU23" s="159">
        <v>1</v>
      </c>
      <c r="AV23" s="159">
        <v>1</v>
      </c>
      <c r="AW23" s="159"/>
      <c r="AX23" s="160"/>
      <c r="AY23" s="157">
        <v>3</v>
      </c>
      <c r="AZ23" s="158">
        <v>1</v>
      </c>
      <c r="BA23" s="158"/>
      <c r="BB23" s="158"/>
      <c r="BC23" s="159">
        <v>0</v>
      </c>
      <c r="BD23" s="159">
        <v>2</v>
      </c>
      <c r="BE23" s="159"/>
      <c r="BF23" s="160"/>
      <c r="BG23" s="157">
        <v>3</v>
      </c>
      <c r="BH23" s="158">
        <v>1</v>
      </c>
      <c r="BI23" s="158"/>
      <c r="BJ23" s="158"/>
      <c r="BK23" s="159">
        <v>0</v>
      </c>
      <c r="BL23" s="159">
        <v>2</v>
      </c>
      <c r="BM23" s="159"/>
      <c r="BN23" s="160"/>
      <c r="BO23" s="157">
        <v>1</v>
      </c>
      <c r="BP23" s="158">
        <v>2</v>
      </c>
      <c r="BQ23" s="158"/>
      <c r="BR23" s="158"/>
      <c r="BS23" s="159">
        <v>0</v>
      </c>
      <c r="BT23" s="159">
        <v>1</v>
      </c>
      <c r="BU23" s="159"/>
      <c r="BV23" s="160"/>
      <c r="BW23" s="157"/>
      <c r="BX23" s="158"/>
      <c r="BY23" s="158"/>
      <c r="BZ23" s="158"/>
      <c r="CA23" s="159"/>
      <c r="CB23" s="159"/>
      <c r="CC23" s="159"/>
      <c r="CD23" s="160"/>
      <c r="CE23" s="157">
        <v>2</v>
      </c>
      <c r="CF23" s="158">
        <v>1</v>
      </c>
      <c r="CG23" s="158"/>
      <c r="CH23" s="158"/>
      <c r="CI23" s="159">
        <v>0</v>
      </c>
      <c r="CJ23" s="159">
        <v>1</v>
      </c>
      <c r="CK23" s="159"/>
      <c r="CL23" s="160"/>
      <c r="CM23" s="157">
        <v>2</v>
      </c>
      <c r="CN23" s="158">
        <v>2</v>
      </c>
      <c r="CO23" s="158"/>
      <c r="CP23" s="158"/>
      <c r="CQ23" s="159">
        <v>1</v>
      </c>
      <c r="CR23" s="159">
        <v>1</v>
      </c>
      <c r="CS23" s="159"/>
      <c r="CT23" s="160"/>
      <c r="CU23" s="157">
        <v>2</v>
      </c>
      <c r="CV23" s="158">
        <v>2</v>
      </c>
      <c r="CW23" s="158"/>
      <c r="CX23" s="158"/>
      <c r="CY23" s="159">
        <v>1</v>
      </c>
      <c r="CZ23" s="159">
        <v>1</v>
      </c>
      <c r="DA23" s="159"/>
      <c r="DB23" s="160"/>
      <c r="DC23" s="157"/>
      <c r="DD23" s="158"/>
      <c r="DE23" s="158"/>
      <c r="DF23" s="158"/>
      <c r="DG23" s="159"/>
      <c r="DH23" s="159"/>
      <c r="DI23" s="159"/>
      <c r="DJ23" s="160"/>
      <c r="DK23" s="157"/>
      <c r="DL23" s="158"/>
      <c r="DM23" s="158"/>
      <c r="DN23" s="158"/>
      <c r="DO23" s="159"/>
      <c r="DP23" s="159"/>
      <c r="DQ23" s="159"/>
      <c r="DR23" s="160"/>
      <c r="DS23" s="157"/>
      <c r="DT23" s="158"/>
      <c r="DU23" s="158"/>
      <c r="DV23" s="158"/>
      <c r="DW23" s="159"/>
      <c r="DX23" s="159"/>
      <c r="DY23" s="159"/>
      <c r="DZ23" s="160"/>
    </row>
    <row r="24" spans="1:130" ht="12" customHeight="1" thickBot="1" x14ac:dyDescent="0.3">
      <c r="A24" s="152">
        <v>21</v>
      </c>
      <c r="B24" s="168" t="s">
        <v>300</v>
      </c>
      <c r="C24" s="168" t="s">
        <v>416</v>
      </c>
      <c r="D24" s="168">
        <f t="shared" si="0"/>
        <v>3.5</v>
      </c>
      <c r="E24" s="168">
        <f t="shared" si="1"/>
        <v>50</v>
      </c>
      <c r="F24" s="399">
        <f t="shared" si="2"/>
        <v>75</v>
      </c>
      <c r="G24" s="153">
        <f t="shared" si="3"/>
        <v>7</v>
      </c>
      <c r="H24" s="154">
        <f t="shared" si="4"/>
        <v>7</v>
      </c>
      <c r="I24" s="154">
        <f t="shared" si="5"/>
        <v>14</v>
      </c>
      <c r="J24" s="154">
        <f t="shared" si="6"/>
        <v>0</v>
      </c>
      <c r="K24" s="154">
        <f t="shared" si="7"/>
        <v>0</v>
      </c>
      <c r="L24" s="169">
        <f t="shared" si="8"/>
        <v>0</v>
      </c>
      <c r="M24" s="170">
        <f t="shared" si="9"/>
        <v>6</v>
      </c>
      <c r="N24" s="155">
        <f t="shared" si="10"/>
        <v>2</v>
      </c>
      <c r="O24" s="155">
        <f t="shared" si="11"/>
        <v>8</v>
      </c>
      <c r="P24" s="155">
        <f t="shared" si="12"/>
        <v>0</v>
      </c>
      <c r="Q24" s="155">
        <f t="shared" si="13"/>
        <v>0</v>
      </c>
      <c r="R24" s="156">
        <f t="shared" si="14"/>
        <v>0</v>
      </c>
      <c r="S24" s="157"/>
      <c r="T24" s="158"/>
      <c r="U24" s="158"/>
      <c r="V24" s="158"/>
      <c r="W24" s="159"/>
      <c r="X24" s="159"/>
      <c r="Y24" s="159"/>
      <c r="Z24" s="160"/>
      <c r="AA24" s="157">
        <v>2</v>
      </c>
      <c r="AB24" s="158">
        <v>0</v>
      </c>
      <c r="AC24" s="158"/>
      <c r="AD24" s="158"/>
      <c r="AE24" s="159">
        <v>1</v>
      </c>
      <c r="AF24" s="159">
        <v>1</v>
      </c>
      <c r="AG24" s="159"/>
      <c r="AH24" s="160"/>
      <c r="AI24" s="662"/>
      <c r="AJ24" s="663"/>
      <c r="AK24" s="663"/>
      <c r="AL24" s="663"/>
      <c r="AM24" s="660"/>
      <c r="AN24" s="660"/>
      <c r="AO24" s="660"/>
      <c r="AP24" s="661"/>
      <c r="AQ24" s="662"/>
      <c r="AR24" s="663"/>
      <c r="AS24" s="663"/>
      <c r="AT24" s="663"/>
      <c r="AU24" s="660"/>
      <c r="AV24" s="660"/>
      <c r="AW24" s="660"/>
      <c r="AX24" s="661"/>
      <c r="AY24" s="662">
        <v>1</v>
      </c>
      <c r="AZ24" s="663">
        <v>3</v>
      </c>
      <c r="BA24" s="663"/>
      <c r="BB24" s="663"/>
      <c r="BC24" s="660">
        <v>2</v>
      </c>
      <c r="BD24" s="660">
        <v>0</v>
      </c>
      <c r="BE24" s="660"/>
      <c r="BF24" s="661"/>
      <c r="BG24" s="662"/>
      <c r="BH24" s="663"/>
      <c r="BI24" s="663"/>
      <c r="BJ24" s="663"/>
      <c r="BK24" s="660"/>
      <c r="BL24" s="660"/>
      <c r="BM24" s="660"/>
      <c r="BN24" s="661"/>
      <c r="BO24" s="662"/>
      <c r="BP24" s="663"/>
      <c r="BQ24" s="663"/>
      <c r="BR24" s="663"/>
      <c r="BS24" s="660"/>
      <c r="BT24" s="660"/>
      <c r="BU24" s="660"/>
      <c r="BV24" s="661"/>
      <c r="BW24" s="662">
        <v>3</v>
      </c>
      <c r="BX24" s="663">
        <v>1</v>
      </c>
      <c r="BY24" s="663"/>
      <c r="BZ24" s="663"/>
      <c r="CA24" s="660">
        <v>1</v>
      </c>
      <c r="CB24" s="660">
        <v>1</v>
      </c>
      <c r="CC24" s="660"/>
      <c r="CD24" s="661"/>
      <c r="CE24" s="662">
        <v>1</v>
      </c>
      <c r="CF24" s="663">
        <v>3</v>
      </c>
      <c r="CG24" s="663"/>
      <c r="CH24" s="663"/>
      <c r="CI24" s="660">
        <v>2</v>
      </c>
      <c r="CJ24" s="660">
        <v>0</v>
      </c>
      <c r="CK24" s="660"/>
      <c r="CL24" s="661"/>
      <c r="CM24" s="662"/>
      <c r="CN24" s="663"/>
      <c r="CO24" s="663"/>
      <c r="CP24" s="663"/>
      <c r="CQ24" s="660"/>
      <c r="CR24" s="660"/>
      <c r="CS24" s="660"/>
      <c r="CT24" s="661"/>
      <c r="CU24" s="662"/>
      <c r="CV24" s="663"/>
      <c r="CW24" s="663"/>
      <c r="CX24" s="663"/>
      <c r="CY24" s="660"/>
      <c r="CZ24" s="660"/>
      <c r="DA24" s="660"/>
      <c r="DB24" s="661"/>
      <c r="DC24" s="662"/>
      <c r="DD24" s="663"/>
      <c r="DE24" s="663"/>
      <c r="DF24" s="663"/>
      <c r="DG24" s="660"/>
      <c r="DH24" s="660"/>
      <c r="DI24" s="660"/>
      <c r="DJ24" s="661"/>
      <c r="DK24" s="662"/>
      <c r="DL24" s="663"/>
      <c r="DM24" s="663"/>
      <c r="DN24" s="663"/>
      <c r="DO24" s="660"/>
      <c r="DP24" s="660"/>
      <c r="DQ24" s="660"/>
      <c r="DR24" s="661"/>
      <c r="DS24" s="662"/>
      <c r="DT24" s="663"/>
      <c r="DU24" s="663"/>
      <c r="DV24" s="663"/>
      <c r="DW24" s="660"/>
      <c r="DX24" s="660"/>
      <c r="DY24" s="660"/>
      <c r="DZ24" s="661"/>
    </row>
    <row r="25" spans="1:130" ht="12" customHeight="1" x14ac:dyDescent="0.25">
      <c r="A25" s="152">
        <v>22</v>
      </c>
      <c r="B25" s="168" t="s">
        <v>304</v>
      </c>
      <c r="C25" s="168" t="s">
        <v>417</v>
      </c>
      <c r="D25" s="168">
        <f t="shared" si="0"/>
        <v>3</v>
      </c>
      <c r="E25" s="168">
        <f t="shared" si="1"/>
        <v>50</v>
      </c>
      <c r="F25" s="399">
        <f t="shared" si="2"/>
        <v>66.666666666666671</v>
      </c>
      <c r="G25" s="153">
        <f t="shared" si="3"/>
        <v>6</v>
      </c>
      <c r="H25" s="154">
        <f t="shared" si="4"/>
        <v>6</v>
      </c>
      <c r="I25" s="154">
        <f t="shared" si="5"/>
        <v>12</v>
      </c>
      <c r="J25" s="154">
        <f t="shared" si="6"/>
        <v>0</v>
      </c>
      <c r="K25" s="154">
        <f t="shared" si="7"/>
        <v>0</v>
      </c>
      <c r="L25" s="169">
        <f t="shared" si="8"/>
        <v>0</v>
      </c>
      <c r="M25" s="170">
        <f t="shared" si="9"/>
        <v>4</v>
      </c>
      <c r="N25" s="155">
        <f t="shared" si="10"/>
        <v>2</v>
      </c>
      <c r="O25" s="155">
        <f t="shared" si="11"/>
        <v>6</v>
      </c>
      <c r="P25" s="155">
        <f t="shared" si="12"/>
        <v>0</v>
      </c>
      <c r="Q25" s="155">
        <f t="shared" si="13"/>
        <v>0</v>
      </c>
      <c r="R25" s="156">
        <f t="shared" si="14"/>
        <v>0</v>
      </c>
      <c r="S25" s="157"/>
      <c r="T25" s="158"/>
      <c r="U25" s="158"/>
      <c r="V25" s="158"/>
      <c r="W25" s="159"/>
      <c r="X25" s="159"/>
      <c r="Y25" s="159"/>
      <c r="Z25" s="160"/>
      <c r="AA25" s="157">
        <v>1</v>
      </c>
      <c r="AB25" s="158">
        <v>3</v>
      </c>
      <c r="AC25" s="158"/>
      <c r="AD25" s="158"/>
      <c r="AE25" s="159">
        <v>2</v>
      </c>
      <c r="AF25" s="159">
        <v>0</v>
      </c>
      <c r="AG25" s="159"/>
      <c r="AH25" s="160"/>
      <c r="AI25" s="148"/>
      <c r="AJ25" s="149"/>
      <c r="AK25" s="149"/>
      <c r="AL25" s="149"/>
      <c r="AM25" s="150"/>
      <c r="AN25" s="150"/>
      <c r="AO25" s="150"/>
      <c r="AP25" s="151"/>
      <c r="AQ25" s="148"/>
      <c r="AR25" s="149"/>
      <c r="AS25" s="149"/>
      <c r="AT25" s="149"/>
      <c r="AU25" s="150"/>
      <c r="AV25" s="150"/>
      <c r="AW25" s="150"/>
      <c r="AX25" s="151"/>
      <c r="AY25" s="148"/>
      <c r="AZ25" s="149"/>
      <c r="BA25" s="149"/>
      <c r="BB25" s="149"/>
      <c r="BC25" s="150"/>
      <c r="BD25" s="150"/>
      <c r="BE25" s="150"/>
      <c r="BF25" s="151"/>
      <c r="BG25" s="148">
        <v>3</v>
      </c>
      <c r="BH25" s="149">
        <v>1</v>
      </c>
      <c r="BI25" s="149"/>
      <c r="BJ25" s="149"/>
      <c r="BK25" s="150">
        <v>1</v>
      </c>
      <c r="BL25" s="150">
        <v>1</v>
      </c>
      <c r="BM25" s="150"/>
      <c r="BN25" s="151"/>
      <c r="BO25" s="148"/>
      <c r="BP25" s="149"/>
      <c r="BQ25" s="149"/>
      <c r="BR25" s="149"/>
      <c r="BS25" s="150"/>
      <c r="BT25" s="150"/>
      <c r="BU25" s="150"/>
      <c r="BV25" s="151"/>
      <c r="BW25" s="148">
        <v>0</v>
      </c>
      <c r="BX25" s="149"/>
      <c r="BY25" s="149"/>
      <c r="BZ25" s="149"/>
      <c r="CA25" s="150"/>
      <c r="CB25" s="150"/>
      <c r="CC25" s="150"/>
      <c r="CD25" s="151"/>
      <c r="CE25" s="148">
        <v>2</v>
      </c>
      <c r="CF25" s="149">
        <v>2</v>
      </c>
      <c r="CG25" s="149"/>
      <c r="CH25" s="149"/>
      <c r="CI25" s="150">
        <v>1</v>
      </c>
      <c r="CJ25" s="150">
        <v>1</v>
      </c>
      <c r="CK25" s="150"/>
      <c r="CL25" s="151"/>
      <c r="CM25" s="148"/>
      <c r="CN25" s="149"/>
      <c r="CO25" s="149"/>
      <c r="CP25" s="149"/>
      <c r="CQ25" s="150"/>
      <c r="CR25" s="150"/>
      <c r="CS25" s="150"/>
      <c r="CT25" s="151"/>
      <c r="CU25" s="148"/>
      <c r="CV25" s="149"/>
      <c r="CW25" s="149"/>
      <c r="CX25" s="149"/>
      <c r="CY25" s="150"/>
      <c r="CZ25" s="150"/>
      <c r="DA25" s="150"/>
      <c r="DB25" s="151"/>
      <c r="DC25" s="148"/>
      <c r="DD25" s="149"/>
      <c r="DE25" s="149"/>
      <c r="DF25" s="149"/>
      <c r="DG25" s="150"/>
      <c r="DH25" s="150"/>
      <c r="DI25" s="150"/>
      <c r="DJ25" s="151"/>
      <c r="DK25" s="148"/>
      <c r="DL25" s="149"/>
      <c r="DM25" s="149"/>
      <c r="DN25" s="149"/>
      <c r="DO25" s="150"/>
      <c r="DP25" s="150"/>
      <c r="DQ25" s="150"/>
      <c r="DR25" s="151"/>
      <c r="DS25" s="148"/>
      <c r="DT25" s="149"/>
      <c r="DU25" s="149"/>
      <c r="DV25" s="149"/>
      <c r="DW25" s="150"/>
      <c r="DX25" s="150"/>
      <c r="DY25" s="150"/>
      <c r="DZ25" s="151"/>
    </row>
    <row r="26" spans="1:130" ht="12" customHeight="1" x14ac:dyDescent="0.25">
      <c r="A26" s="152">
        <v>23</v>
      </c>
      <c r="B26" s="168" t="s">
        <v>297</v>
      </c>
      <c r="C26" s="168" t="s">
        <v>417</v>
      </c>
      <c r="D26" s="168">
        <f t="shared" si="0"/>
        <v>5</v>
      </c>
      <c r="E26" s="168">
        <f t="shared" si="1"/>
        <v>60</v>
      </c>
      <c r="F26" s="399">
        <f t="shared" si="2"/>
        <v>60</v>
      </c>
      <c r="G26" s="153">
        <f t="shared" si="3"/>
        <v>12</v>
      </c>
      <c r="H26" s="154">
        <f t="shared" si="4"/>
        <v>8</v>
      </c>
      <c r="I26" s="154">
        <f t="shared" si="5"/>
        <v>20</v>
      </c>
      <c r="J26" s="154">
        <f t="shared" si="6"/>
        <v>0</v>
      </c>
      <c r="K26" s="154">
        <f t="shared" si="7"/>
        <v>0</v>
      </c>
      <c r="L26" s="169">
        <f t="shared" si="8"/>
        <v>0</v>
      </c>
      <c r="M26" s="170">
        <f t="shared" si="9"/>
        <v>6</v>
      </c>
      <c r="N26" s="155">
        <f t="shared" si="10"/>
        <v>4</v>
      </c>
      <c r="O26" s="155">
        <f t="shared" si="11"/>
        <v>10</v>
      </c>
      <c r="P26" s="155">
        <f t="shared" si="12"/>
        <v>0</v>
      </c>
      <c r="Q26" s="155">
        <f t="shared" si="13"/>
        <v>0</v>
      </c>
      <c r="R26" s="156">
        <f t="shared" si="14"/>
        <v>0</v>
      </c>
      <c r="S26" s="370"/>
      <c r="T26" s="371"/>
      <c r="U26" s="371"/>
      <c r="V26" s="371"/>
      <c r="W26" s="372"/>
      <c r="X26" s="372"/>
      <c r="Y26" s="372"/>
      <c r="Z26" s="373"/>
      <c r="AA26" s="370">
        <v>1</v>
      </c>
      <c r="AB26" s="371">
        <v>3</v>
      </c>
      <c r="AC26" s="371"/>
      <c r="AD26" s="371"/>
      <c r="AE26" s="372">
        <v>1</v>
      </c>
      <c r="AF26" s="372">
        <v>1</v>
      </c>
      <c r="AG26" s="372"/>
      <c r="AH26" s="373"/>
      <c r="AI26" s="391"/>
      <c r="AJ26" s="392"/>
      <c r="AK26" s="392"/>
      <c r="AL26" s="392"/>
      <c r="AM26" s="393"/>
      <c r="AN26" s="393"/>
      <c r="AO26" s="393"/>
      <c r="AP26" s="394"/>
      <c r="AQ26" s="391">
        <v>3</v>
      </c>
      <c r="AR26" s="392">
        <v>1</v>
      </c>
      <c r="AS26" s="392"/>
      <c r="AT26" s="392"/>
      <c r="AU26" s="393">
        <v>1</v>
      </c>
      <c r="AV26" s="393">
        <v>1</v>
      </c>
      <c r="AW26" s="393"/>
      <c r="AX26" s="394"/>
      <c r="AY26" s="391"/>
      <c r="AZ26" s="392"/>
      <c r="BA26" s="392"/>
      <c r="BB26" s="392"/>
      <c r="BC26" s="393"/>
      <c r="BD26" s="393"/>
      <c r="BE26" s="393"/>
      <c r="BF26" s="394"/>
      <c r="BG26" s="391"/>
      <c r="BH26" s="392"/>
      <c r="BI26" s="392"/>
      <c r="BJ26" s="392"/>
      <c r="BK26" s="393"/>
      <c r="BL26" s="393"/>
      <c r="BM26" s="393"/>
      <c r="BN26" s="394"/>
      <c r="BO26" s="391"/>
      <c r="BP26" s="392"/>
      <c r="BQ26" s="392"/>
      <c r="BR26" s="392"/>
      <c r="BS26" s="393"/>
      <c r="BT26" s="393"/>
      <c r="BU26" s="393"/>
      <c r="BV26" s="394"/>
      <c r="BW26" s="391"/>
      <c r="BX26" s="392"/>
      <c r="BY26" s="392"/>
      <c r="BZ26" s="392"/>
      <c r="CA26" s="393"/>
      <c r="CB26" s="393"/>
      <c r="CC26" s="393"/>
      <c r="CD26" s="394"/>
      <c r="CE26" s="391">
        <v>2</v>
      </c>
      <c r="CF26" s="392">
        <v>2</v>
      </c>
      <c r="CG26" s="392"/>
      <c r="CH26" s="392"/>
      <c r="CI26" s="393">
        <v>2</v>
      </c>
      <c r="CJ26" s="393">
        <v>0</v>
      </c>
      <c r="CK26" s="393"/>
      <c r="CL26" s="394"/>
      <c r="CM26" s="391">
        <v>2</v>
      </c>
      <c r="CN26" s="392">
        <v>2</v>
      </c>
      <c r="CO26" s="392"/>
      <c r="CP26" s="392"/>
      <c r="CQ26" s="393">
        <v>1</v>
      </c>
      <c r="CR26" s="393">
        <v>1</v>
      </c>
      <c r="CS26" s="393"/>
      <c r="CT26" s="394"/>
      <c r="CU26" s="391">
        <v>4</v>
      </c>
      <c r="CV26" s="392">
        <v>0</v>
      </c>
      <c r="CW26" s="392"/>
      <c r="CX26" s="392"/>
      <c r="CY26" s="393">
        <v>1</v>
      </c>
      <c r="CZ26" s="393">
        <v>1</v>
      </c>
      <c r="DA26" s="393"/>
      <c r="DB26" s="394"/>
      <c r="DC26" s="391"/>
      <c r="DD26" s="392"/>
      <c r="DE26" s="392"/>
      <c r="DF26" s="392"/>
      <c r="DG26" s="393"/>
      <c r="DH26" s="393"/>
      <c r="DI26" s="393"/>
      <c r="DJ26" s="394"/>
      <c r="DK26" s="391"/>
      <c r="DL26" s="392"/>
      <c r="DM26" s="392"/>
      <c r="DN26" s="392"/>
      <c r="DO26" s="393"/>
      <c r="DP26" s="393"/>
      <c r="DQ26" s="393"/>
      <c r="DR26" s="394"/>
      <c r="DS26" s="391"/>
      <c r="DT26" s="392"/>
      <c r="DU26" s="392"/>
      <c r="DV26" s="392"/>
      <c r="DW26" s="393"/>
      <c r="DX26" s="393"/>
      <c r="DY26" s="393"/>
      <c r="DZ26" s="394"/>
    </row>
    <row r="27" spans="1:130" ht="12" customHeight="1" x14ac:dyDescent="0.25">
      <c r="A27" s="152">
        <v>24</v>
      </c>
      <c r="B27" s="168" t="s">
        <v>299</v>
      </c>
      <c r="C27" s="168" t="s">
        <v>417</v>
      </c>
      <c r="D27" s="168">
        <f t="shared" si="0"/>
        <v>1</v>
      </c>
      <c r="E27" s="168">
        <f t="shared" si="1"/>
        <v>50</v>
      </c>
      <c r="F27" s="168">
        <f t="shared" si="2"/>
        <v>50</v>
      </c>
      <c r="G27" s="153">
        <f t="shared" si="3"/>
        <v>2</v>
      </c>
      <c r="H27" s="154">
        <f t="shared" si="4"/>
        <v>2</v>
      </c>
      <c r="I27" s="154">
        <f t="shared" si="5"/>
        <v>4</v>
      </c>
      <c r="J27" s="154">
        <f t="shared" si="6"/>
        <v>0</v>
      </c>
      <c r="K27" s="154">
        <f t="shared" si="7"/>
        <v>0</v>
      </c>
      <c r="L27" s="169">
        <f t="shared" si="8"/>
        <v>0</v>
      </c>
      <c r="M27" s="170">
        <f t="shared" si="9"/>
        <v>1</v>
      </c>
      <c r="N27" s="155">
        <f t="shared" si="10"/>
        <v>1</v>
      </c>
      <c r="O27" s="155">
        <f t="shared" si="11"/>
        <v>2</v>
      </c>
      <c r="P27" s="155">
        <f t="shared" si="12"/>
        <v>0</v>
      </c>
      <c r="Q27" s="155">
        <f t="shared" si="13"/>
        <v>0</v>
      </c>
      <c r="R27" s="156">
        <f t="shared" si="14"/>
        <v>0</v>
      </c>
      <c r="S27" s="157">
        <v>2</v>
      </c>
      <c r="T27" s="158">
        <v>2</v>
      </c>
      <c r="U27" s="158"/>
      <c r="V27" s="158"/>
      <c r="W27" s="159">
        <v>1</v>
      </c>
      <c r="X27" s="159">
        <v>1</v>
      </c>
      <c r="Y27" s="159"/>
      <c r="Z27" s="160"/>
      <c r="AA27" s="157"/>
      <c r="AB27" s="158"/>
      <c r="AC27" s="158"/>
      <c r="AD27" s="158"/>
      <c r="AE27" s="159"/>
      <c r="AF27" s="159"/>
      <c r="AG27" s="159"/>
      <c r="AH27" s="160"/>
      <c r="AI27" s="157"/>
      <c r="AJ27" s="158"/>
      <c r="AK27" s="158"/>
      <c r="AL27" s="158"/>
      <c r="AM27" s="159"/>
      <c r="AN27" s="159"/>
      <c r="AO27" s="159"/>
      <c r="AP27" s="160"/>
      <c r="AQ27" s="157"/>
      <c r="AR27" s="158"/>
      <c r="AS27" s="158"/>
      <c r="AT27" s="158"/>
      <c r="AU27" s="159"/>
      <c r="AV27" s="159"/>
      <c r="AW27" s="159"/>
      <c r="AX27" s="160"/>
      <c r="AY27" s="157"/>
      <c r="AZ27" s="158"/>
      <c r="BA27" s="158"/>
      <c r="BB27" s="158"/>
      <c r="BC27" s="159"/>
      <c r="BD27" s="159"/>
      <c r="BE27" s="159"/>
      <c r="BF27" s="160"/>
      <c r="BG27" s="157"/>
      <c r="BH27" s="158"/>
      <c r="BI27" s="158"/>
      <c r="BJ27" s="158"/>
      <c r="BK27" s="159"/>
      <c r="BL27" s="159"/>
      <c r="BM27" s="159"/>
      <c r="BN27" s="160"/>
      <c r="BO27" s="157"/>
      <c r="BP27" s="158"/>
      <c r="BQ27" s="158"/>
      <c r="BR27" s="158"/>
      <c r="BS27" s="159"/>
      <c r="BT27" s="159"/>
      <c r="BU27" s="159"/>
      <c r="BV27" s="160"/>
      <c r="BW27" s="157"/>
      <c r="BX27" s="158"/>
      <c r="BY27" s="158"/>
      <c r="BZ27" s="158"/>
      <c r="CA27" s="159"/>
      <c r="CB27" s="159"/>
      <c r="CC27" s="159"/>
      <c r="CD27" s="160"/>
      <c r="CE27" s="157"/>
      <c r="CF27" s="158"/>
      <c r="CG27" s="158"/>
      <c r="CH27" s="158"/>
      <c r="CI27" s="159"/>
      <c r="CJ27" s="159"/>
      <c r="CK27" s="159"/>
      <c r="CL27" s="160"/>
      <c r="CM27" s="157"/>
      <c r="CN27" s="158"/>
      <c r="CO27" s="158"/>
      <c r="CP27" s="158"/>
      <c r="CQ27" s="159"/>
      <c r="CR27" s="159"/>
      <c r="CS27" s="159"/>
      <c r="CT27" s="160"/>
      <c r="CU27" s="157"/>
      <c r="CV27" s="158"/>
      <c r="CW27" s="158"/>
      <c r="CX27" s="158"/>
      <c r="CY27" s="159"/>
      <c r="CZ27" s="159"/>
      <c r="DA27" s="159"/>
      <c r="DB27" s="160"/>
      <c r="DC27" s="157"/>
      <c r="DD27" s="158"/>
      <c r="DE27" s="158"/>
      <c r="DF27" s="158"/>
      <c r="DG27" s="159"/>
      <c r="DH27" s="159"/>
      <c r="DI27" s="159"/>
      <c r="DJ27" s="160"/>
      <c r="DK27" s="157"/>
      <c r="DL27" s="158"/>
      <c r="DM27" s="158"/>
      <c r="DN27" s="158"/>
      <c r="DO27" s="159"/>
      <c r="DP27" s="159"/>
      <c r="DQ27" s="159"/>
      <c r="DR27" s="160"/>
      <c r="DS27" s="157"/>
      <c r="DT27" s="158"/>
      <c r="DU27" s="158"/>
      <c r="DV27" s="158"/>
      <c r="DW27" s="159"/>
      <c r="DX27" s="159"/>
      <c r="DY27" s="159"/>
      <c r="DZ27" s="160"/>
    </row>
    <row r="28" spans="1:130" ht="12" customHeight="1" x14ac:dyDescent="0.25">
      <c r="A28" s="152">
        <v>25</v>
      </c>
      <c r="B28" s="172" t="s">
        <v>281</v>
      </c>
      <c r="C28" s="172" t="s">
        <v>271</v>
      </c>
      <c r="D28" s="172">
        <f t="shared" si="0"/>
        <v>11</v>
      </c>
      <c r="E28" s="172">
        <f t="shared" si="1"/>
        <v>50</v>
      </c>
      <c r="F28" s="172">
        <f t="shared" si="2"/>
        <v>50</v>
      </c>
      <c r="G28" s="153">
        <f t="shared" si="3"/>
        <v>22</v>
      </c>
      <c r="H28" s="154">
        <f t="shared" si="4"/>
        <v>22</v>
      </c>
      <c r="I28" s="154">
        <f t="shared" si="5"/>
        <v>44</v>
      </c>
      <c r="J28" s="154">
        <f t="shared" si="6"/>
        <v>0</v>
      </c>
      <c r="K28" s="154">
        <f t="shared" si="7"/>
        <v>0</v>
      </c>
      <c r="L28" s="169">
        <f t="shared" si="8"/>
        <v>0</v>
      </c>
      <c r="M28" s="170">
        <f t="shared" si="9"/>
        <v>11</v>
      </c>
      <c r="N28" s="155">
        <f t="shared" si="10"/>
        <v>11</v>
      </c>
      <c r="O28" s="155">
        <f t="shared" si="11"/>
        <v>22</v>
      </c>
      <c r="P28" s="155">
        <f t="shared" si="12"/>
        <v>0</v>
      </c>
      <c r="Q28" s="155">
        <f t="shared" si="13"/>
        <v>0</v>
      </c>
      <c r="R28" s="156">
        <f t="shared" si="14"/>
        <v>0</v>
      </c>
      <c r="S28" s="157">
        <v>3</v>
      </c>
      <c r="T28" s="158">
        <v>1</v>
      </c>
      <c r="U28" s="158"/>
      <c r="V28" s="158"/>
      <c r="W28" s="159">
        <v>1</v>
      </c>
      <c r="X28" s="159">
        <v>1</v>
      </c>
      <c r="Y28" s="159"/>
      <c r="Z28" s="160"/>
      <c r="AA28" s="157">
        <v>2</v>
      </c>
      <c r="AB28" s="158">
        <v>2</v>
      </c>
      <c r="AC28" s="158"/>
      <c r="AD28" s="158"/>
      <c r="AE28" s="159">
        <v>0</v>
      </c>
      <c r="AF28" s="159">
        <v>2</v>
      </c>
      <c r="AG28" s="159"/>
      <c r="AH28" s="160"/>
      <c r="AI28" s="157">
        <v>1</v>
      </c>
      <c r="AJ28" s="158">
        <v>3</v>
      </c>
      <c r="AK28" s="158"/>
      <c r="AL28" s="158"/>
      <c r="AM28" s="159">
        <v>1</v>
      </c>
      <c r="AN28" s="159">
        <v>1</v>
      </c>
      <c r="AO28" s="159"/>
      <c r="AP28" s="160"/>
      <c r="AQ28" s="157">
        <v>0</v>
      </c>
      <c r="AR28" s="158">
        <v>4</v>
      </c>
      <c r="AS28" s="158"/>
      <c r="AT28" s="158"/>
      <c r="AU28" s="159">
        <v>1</v>
      </c>
      <c r="AV28" s="159">
        <v>1</v>
      </c>
      <c r="AW28" s="159"/>
      <c r="AX28" s="160"/>
      <c r="AY28" s="157">
        <v>2</v>
      </c>
      <c r="AZ28" s="158">
        <v>2</v>
      </c>
      <c r="BA28" s="158"/>
      <c r="BB28" s="158"/>
      <c r="BC28" s="159">
        <v>0</v>
      </c>
      <c r="BD28" s="159">
        <v>2</v>
      </c>
      <c r="BE28" s="159"/>
      <c r="BF28" s="160"/>
      <c r="BG28" s="157">
        <v>2</v>
      </c>
      <c r="BH28" s="158">
        <v>2</v>
      </c>
      <c r="BI28" s="158"/>
      <c r="BJ28" s="158"/>
      <c r="BK28" s="159">
        <v>2</v>
      </c>
      <c r="BL28" s="159">
        <v>0</v>
      </c>
      <c r="BM28" s="159"/>
      <c r="BN28" s="160"/>
      <c r="BO28" s="157">
        <v>2</v>
      </c>
      <c r="BP28" s="158">
        <v>2</v>
      </c>
      <c r="BQ28" s="158"/>
      <c r="BR28" s="158"/>
      <c r="BS28" s="159">
        <v>1</v>
      </c>
      <c r="BT28" s="159">
        <v>1</v>
      </c>
      <c r="BU28" s="159"/>
      <c r="BV28" s="160"/>
      <c r="BW28" s="157">
        <v>2</v>
      </c>
      <c r="BX28" s="158">
        <v>2</v>
      </c>
      <c r="BY28" s="158"/>
      <c r="BZ28" s="158"/>
      <c r="CA28" s="159">
        <v>2</v>
      </c>
      <c r="CB28" s="159">
        <v>0</v>
      </c>
      <c r="CC28" s="159"/>
      <c r="CD28" s="160"/>
      <c r="CE28" s="157">
        <v>4</v>
      </c>
      <c r="CF28" s="158">
        <v>0</v>
      </c>
      <c r="CG28" s="158"/>
      <c r="CH28" s="158"/>
      <c r="CI28" s="159">
        <v>0</v>
      </c>
      <c r="CJ28" s="159">
        <v>2</v>
      </c>
      <c r="CK28" s="159"/>
      <c r="CL28" s="160"/>
      <c r="CM28" s="157">
        <v>2</v>
      </c>
      <c r="CN28" s="158">
        <v>2</v>
      </c>
      <c r="CO28" s="158"/>
      <c r="CP28" s="158"/>
      <c r="CQ28" s="159">
        <v>2</v>
      </c>
      <c r="CR28" s="159">
        <v>0</v>
      </c>
      <c r="CS28" s="159"/>
      <c r="CT28" s="160"/>
      <c r="CU28" s="157">
        <v>2</v>
      </c>
      <c r="CV28" s="158">
        <v>2</v>
      </c>
      <c r="CW28" s="158"/>
      <c r="CX28" s="158"/>
      <c r="CY28" s="159">
        <v>1</v>
      </c>
      <c r="CZ28" s="159">
        <v>1</v>
      </c>
      <c r="DA28" s="159"/>
      <c r="DB28" s="160"/>
      <c r="DC28" s="157"/>
      <c r="DD28" s="158"/>
      <c r="DE28" s="158"/>
      <c r="DF28" s="158"/>
      <c r="DG28" s="159"/>
      <c r="DH28" s="159"/>
      <c r="DI28" s="159"/>
      <c r="DJ28" s="160"/>
      <c r="DK28" s="157"/>
      <c r="DL28" s="158"/>
      <c r="DM28" s="158"/>
      <c r="DN28" s="158"/>
      <c r="DO28" s="159"/>
      <c r="DP28" s="159"/>
      <c r="DQ28" s="159"/>
      <c r="DR28" s="160"/>
      <c r="DS28" s="157"/>
      <c r="DT28" s="158"/>
      <c r="DU28" s="158"/>
      <c r="DV28" s="158"/>
      <c r="DW28" s="159"/>
      <c r="DX28" s="159"/>
      <c r="DY28" s="159"/>
      <c r="DZ28" s="160"/>
    </row>
    <row r="29" spans="1:130" ht="12" customHeight="1" x14ac:dyDescent="0.25">
      <c r="A29" s="152">
        <v>26</v>
      </c>
      <c r="B29" s="172" t="s">
        <v>419</v>
      </c>
      <c r="C29" s="172" t="s">
        <v>277</v>
      </c>
      <c r="D29" s="172">
        <f t="shared" si="0"/>
        <v>8.5</v>
      </c>
      <c r="E29" s="172">
        <f t="shared" si="1"/>
        <v>50</v>
      </c>
      <c r="F29" s="172">
        <f t="shared" si="2"/>
        <v>38.888888888888886</v>
      </c>
      <c r="G29" s="153">
        <f t="shared" si="3"/>
        <v>17</v>
      </c>
      <c r="H29" s="154">
        <f t="shared" si="4"/>
        <v>17</v>
      </c>
      <c r="I29" s="154">
        <f t="shared" si="5"/>
        <v>34</v>
      </c>
      <c r="J29" s="154">
        <f t="shared" si="6"/>
        <v>0</v>
      </c>
      <c r="K29" s="154">
        <f t="shared" si="7"/>
        <v>0</v>
      </c>
      <c r="L29" s="169">
        <f t="shared" si="8"/>
        <v>0</v>
      </c>
      <c r="M29" s="170">
        <f t="shared" si="9"/>
        <v>7</v>
      </c>
      <c r="N29" s="155">
        <f t="shared" si="10"/>
        <v>11</v>
      </c>
      <c r="O29" s="155">
        <f t="shared" si="11"/>
        <v>18</v>
      </c>
      <c r="P29" s="155">
        <f t="shared" si="12"/>
        <v>0</v>
      </c>
      <c r="Q29" s="155">
        <f t="shared" si="13"/>
        <v>0</v>
      </c>
      <c r="R29" s="156">
        <f t="shared" si="14"/>
        <v>0</v>
      </c>
      <c r="S29" s="157">
        <v>3</v>
      </c>
      <c r="T29" s="158">
        <v>1</v>
      </c>
      <c r="U29" s="158"/>
      <c r="V29" s="158"/>
      <c r="W29" s="159">
        <v>0</v>
      </c>
      <c r="X29" s="159">
        <v>2</v>
      </c>
      <c r="Y29" s="159"/>
      <c r="Z29" s="160"/>
      <c r="AA29" s="157">
        <v>1</v>
      </c>
      <c r="AB29" s="158">
        <v>3</v>
      </c>
      <c r="AC29" s="158"/>
      <c r="AD29" s="158"/>
      <c r="AE29" s="159">
        <v>1</v>
      </c>
      <c r="AF29" s="159">
        <v>1</v>
      </c>
      <c r="AG29" s="159"/>
      <c r="AH29" s="160"/>
      <c r="AI29" s="157">
        <v>2</v>
      </c>
      <c r="AJ29" s="158">
        <v>2</v>
      </c>
      <c r="AK29" s="158"/>
      <c r="AL29" s="158"/>
      <c r="AM29" s="159">
        <v>2</v>
      </c>
      <c r="AN29" s="159">
        <v>0</v>
      </c>
      <c r="AO29" s="159"/>
      <c r="AP29" s="160"/>
      <c r="AQ29" s="157">
        <v>0</v>
      </c>
      <c r="AR29" s="158">
        <v>2</v>
      </c>
      <c r="AS29" s="158"/>
      <c r="AT29" s="158"/>
      <c r="AU29" s="159">
        <v>0</v>
      </c>
      <c r="AV29" s="159">
        <v>2</v>
      </c>
      <c r="AW29" s="159"/>
      <c r="AX29" s="160"/>
      <c r="AY29" s="157"/>
      <c r="AZ29" s="158"/>
      <c r="BA29" s="158"/>
      <c r="BB29" s="158"/>
      <c r="BC29" s="159"/>
      <c r="BD29" s="159"/>
      <c r="BE29" s="159"/>
      <c r="BF29" s="160"/>
      <c r="BG29" s="157">
        <v>2</v>
      </c>
      <c r="BH29" s="158">
        <v>2</v>
      </c>
      <c r="BI29" s="158"/>
      <c r="BJ29" s="158"/>
      <c r="BK29" s="159">
        <v>1</v>
      </c>
      <c r="BL29" s="159">
        <v>1</v>
      </c>
      <c r="BM29" s="159"/>
      <c r="BN29" s="160"/>
      <c r="BO29" s="157">
        <v>2</v>
      </c>
      <c r="BP29" s="158">
        <v>2</v>
      </c>
      <c r="BQ29" s="158"/>
      <c r="BR29" s="158"/>
      <c r="BS29" s="159">
        <v>0</v>
      </c>
      <c r="BT29" s="159">
        <v>2</v>
      </c>
      <c r="BU29" s="159"/>
      <c r="BV29" s="160"/>
      <c r="BW29" s="157">
        <v>1</v>
      </c>
      <c r="BX29" s="158">
        <v>3</v>
      </c>
      <c r="BY29" s="158"/>
      <c r="BZ29" s="158"/>
      <c r="CA29" s="159">
        <v>1</v>
      </c>
      <c r="CB29" s="159">
        <v>1</v>
      </c>
      <c r="CC29" s="159"/>
      <c r="CD29" s="160"/>
      <c r="CE29" s="157">
        <v>4</v>
      </c>
      <c r="CF29" s="158">
        <v>0</v>
      </c>
      <c r="CG29" s="158"/>
      <c r="CH29" s="158"/>
      <c r="CI29" s="159">
        <v>2</v>
      </c>
      <c r="CJ29" s="159">
        <v>0</v>
      </c>
      <c r="CK29" s="159"/>
      <c r="CL29" s="160"/>
      <c r="CM29" s="157">
        <v>2</v>
      </c>
      <c r="CN29" s="158">
        <v>2</v>
      </c>
      <c r="CO29" s="158"/>
      <c r="CP29" s="158"/>
      <c r="CQ29" s="159">
        <v>0</v>
      </c>
      <c r="CR29" s="159">
        <v>2</v>
      </c>
      <c r="CS29" s="159"/>
      <c r="CT29" s="160"/>
      <c r="CU29" s="157"/>
      <c r="CV29" s="158"/>
      <c r="CW29" s="158"/>
      <c r="CX29" s="158"/>
      <c r="CY29" s="159"/>
      <c r="CZ29" s="159"/>
      <c r="DA29" s="159"/>
      <c r="DB29" s="160"/>
      <c r="DC29" s="157"/>
      <c r="DD29" s="158"/>
      <c r="DE29" s="158"/>
      <c r="DF29" s="158"/>
      <c r="DG29" s="159"/>
      <c r="DH29" s="159"/>
      <c r="DI29" s="159"/>
      <c r="DJ29" s="160"/>
      <c r="DK29" s="157"/>
      <c r="DL29" s="158"/>
      <c r="DM29" s="158"/>
      <c r="DN29" s="158"/>
      <c r="DO29" s="159"/>
      <c r="DP29" s="159"/>
      <c r="DQ29" s="159"/>
      <c r="DR29" s="160"/>
      <c r="DS29" s="157"/>
      <c r="DT29" s="158"/>
      <c r="DU29" s="158"/>
      <c r="DV29" s="158"/>
      <c r="DW29" s="159"/>
      <c r="DX29" s="159"/>
      <c r="DY29" s="159"/>
      <c r="DZ29" s="160"/>
    </row>
    <row r="30" spans="1:130" ht="12" customHeight="1" x14ac:dyDescent="0.25">
      <c r="A30" s="152">
        <v>27</v>
      </c>
      <c r="B30" s="173" t="s">
        <v>279</v>
      </c>
      <c r="C30" s="173" t="s">
        <v>229</v>
      </c>
      <c r="D30" s="173">
        <f t="shared" si="0"/>
        <v>8</v>
      </c>
      <c r="E30" s="173">
        <f t="shared" si="1"/>
        <v>46.875</v>
      </c>
      <c r="F30" s="173">
        <f t="shared" si="2"/>
        <v>68.75</v>
      </c>
      <c r="G30" s="153">
        <f t="shared" si="3"/>
        <v>15</v>
      </c>
      <c r="H30" s="154">
        <f t="shared" si="4"/>
        <v>17</v>
      </c>
      <c r="I30" s="154">
        <f t="shared" si="5"/>
        <v>32</v>
      </c>
      <c r="J30" s="154">
        <f t="shared" si="6"/>
        <v>0</v>
      </c>
      <c r="K30" s="154">
        <f t="shared" si="7"/>
        <v>0</v>
      </c>
      <c r="L30" s="169">
        <f t="shared" si="8"/>
        <v>0</v>
      </c>
      <c r="M30" s="170">
        <f t="shared" si="9"/>
        <v>11</v>
      </c>
      <c r="N30" s="155">
        <f t="shared" si="10"/>
        <v>5</v>
      </c>
      <c r="O30" s="155">
        <f t="shared" si="11"/>
        <v>16</v>
      </c>
      <c r="P30" s="155">
        <f t="shared" si="12"/>
        <v>0</v>
      </c>
      <c r="Q30" s="155">
        <f t="shared" si="13"/>
        <v>0</v>
      </c>
      <c r="R30" s="156">
        <f t="shared" si="14"/>
        <v>0</v>
      </c>
      <c r="S30" s="157">
        <v>2</v>
      </c>
      <c r="T30" s="158">
        <v>2</v>
      </c>
      <c r="U30" s="158"/>
      <c r="V30" s="158"/>
      <c r="W30" s="159">
        <v>2</v>
      </c>
      <c r="X30" s="159">
        <v>0</v>
      </c>
      <c r="Y30" s="159"/>
      <c r="Z30" s="160"/>
      <c r="AA30" s="157">
        <v>2</v>
      </c>
      <c r="AB30" s="158">
        <v>2</v>
      </c>
      <c r="AC30" s="158"/>
      <c r="AD30" s="158"/>
      <c r="AE30" s="159">
        <v>1</v>
      </c>
      <c r="AF30" s="159">
        <v>1</v>
      </c>
      <c r="AG30" s="159"/>
      <c r="AH30" s="160"/>
      <c r="AI30" s="157"/>
      <c r="AJ30" s="158"/>
      <c r="AK30" s="158"/>
      <c r="AL30" s="158"/>
      <c r="AM30" s="159"/>
      <c r="AN30" s="159"/>
      <c r="AO30" s="159"/>
      <c r="AP30" s="160"/>
      <c r="AQ30" s="157">
        <v>0</v>
      </c>
      <c r="AR30" s="158">
        <v>4</v>
      </c>
      <c r="AS30" s="158"/>
      <c r="AT30" s="158"/>
      <c r="AU30" s="159">
        <v>0</v>
      </c>
      <c r="AV30" s="159">
        <v>2</v>
      </c>
      <c r="AW30" s="159"/>
      <c r="AX30" s="160"/>
      <c r="AY30" s="157">
        <v>3</v>
      </c>
      <c r="AZ30" s="158">
        <v>1</v>
      </c>
      <c r="BA30" s="158"/>
      <c r="BB30" s="158"/>
      <c r="BC30" s="159">
        <v>2</v>
      </c>
      <c r="BD30" s="159">
        <v>0</v>
      </c>
      <c r="BE30" s="159"/>
      <c r="BF30" s="160"/>
      <c r="BG30" s="157">
        <v>2</v>
      </c>
      <c r="BH30" s="158">
        <v>2</v>
      </c>
      <c r="BI30" s="158"/>
      <c r="BJ30" s="158"/>
      <c r="BK30" s="159">
        <v>2</v>
      </c>
      <c r="BL30" s="159">
        <v>0</v>
      </c>
      <c r="BM30" s="159"/>
      <c r="BN30" s="160"/>
      <c r="BO30" s="157">
        <v>2</v>
      </c>
      <c r="BP30" s="158">
        <v>2</v>
      </c>
      <c r="BQ30" s="158"/>
      <c r="BR30" s="158"/>
      <c r="BS30" s="159">
        <v>2</v>
      </c>
      <c r="BT30" s="159">
        <v>0</v>
      </c>
      <c r="BU30" s="159"/>
      <c r="BV30" s="160"/>
      <c r="BW30" s="157"/>
      <c r="BX30" s="158"/>
      <c r="BY30" s="158"/>
      <c r="BZ30" s="158"/>
      <c r="CA30" s="159"/>
      <c r="CB30" s="159"/>
      <c r="CC30" s="159"/>
      <c r="CD30" s="160"/>
      <c r="CE30" s="157">
        <v>3</v>
      </c>
      <c r="CF30" s="158">
        <v>1</v>
      </c>
      <c r="CG30" s="158"/>
      <c r="CH30" s="158"/>
      <c r="CI30" s="159">
        <v>1</v>
      </c>
      <c r="CJ30" s="159">
        <v>1</v>
      </c>
      <c r="CK30" s="159"/>
      <c r="CL30" s="160"/>
      <c r="CM30" s="157">
        <v>1</v>
      </c>
      <c r="CN30" s="158">
        <v>3</v>
      </c>
      <c r="CO30" s="158"/>
      <c r="CP30" s="158"/>
      <c r="CQ30" s="159">
        <v>1</v>
      </c>
      <c r="CR30" s="159">
        <v>1</v>
      </c>
      <c r="CS30" s="159"/>
      <c r="CT30" s="160"/>
      <c r="CU30" s="157"/>
      <c r="CV30" s="158"/>
      <c r="CW30" s="158"/>
      <c r="CX30" s="158"/>
      <c r="CY30" s="159"/>
      <c r="CZ30" s="159"/>
      <c r="DA30" s="159"/>
      <c r="DB30" s="160"/>
      <c r="DC30" s="157"/>
      <c r="DD30" s="158"/>
      <c r="DE30" s="158"/>
      <c r="DF30" s="158"/>
      <c r="DG30" s="159"/>
      <c r="DH30" s="159"/>
      <c r="DI30" s="159"/>
      <c r="DJ30" s="160"/>
      <c r="DK30" s="157"/>
      <c r="DL30" s="158"/>
      <c r="DM30" s="158"/>
      <c r="DN30" s="158"/>
      <c r="DO30" s="159"/>
      <c r="DP30" s="159"/>
      <c r="DQ30" s="159"/>
      <c r="DR30" s="160"/>
      <c r="DS30" s="157"/>
      <c r="DT30" s="158"/>
      <c r="DU30" s="158"/>
      <c r="DV30" s="158"/>
      <c r="DW30" s="159"/>
      <c r="DX30" s="159"/>
      <c r="DY30" s="159"/>
      <c r="DZ30" s="160"/>
    </row>
    <row r="31" spans="1:130" ht="12" customHeight="1" x14ac:dyDescent="0.25">
      <c r="A31" s="152">
        <v>28</v>
      </c>
      <c r="B31" s="171" t="s">
        <v>302</v>
      </c>
      <c r="C31" s="171" t="s">
        <v>45</v>
      </c>
      <c r="D31" s="171">
        <f t="shared" si="0"/>
        <v>7</v>
      </c>
      <c r="E31" s="171">
        <f t="shared" si="1"/>
        <v>50</v>
      </c>
      <c r="F31" s="171">
        <f t="shared" si="2"/>
        <v>71.428571428571431</v>
      </c>
      <c r="G31" s="153">
        <f t="shared" si="3"/>
        <v>14</v>
      </c>
      <c r="H31" s="154">
        <f t="shared" si="4"/>
        <v>14</v>
      </c>
      <c r="I31" s="154">
        <f t="shared" si="5"/>
        <v>28</v>
      </c>
      <c r="J31" s="154">
        <f t="shared" si="6"/>
        <v>0</v>
      </c>
      <c r="K31" s="154">
        <f t="shared" si="7"/>
        <v>0</v>
      </c>
      <c r="L31" s="169">
        <f t="shared" si="8"/>
        <v>0</v>
      </c>
      <c r="M31" s="170">
        <f t="shared" si="9"/>
        <v>10</v>
      </c>
      <c r="N31" s="155">
        <f t="shared" si="10"/>
        <v>4</v>
      </c>
      <c r="O31" s="155">
        <f t="shared" si="11"/>
        <v>14</v>
      </c>
      <c r="P31" s="155">
        <f t="shared" si="12"/>
        <v>0</v>
      </c>
      <c r="Q31" s="155">
        <f t="shared" si="13"/>
        <v>0</v>
      </c>
      <c r="R31" s="156">
        <f t="shared" si="14"/>
        <v>0</v>
      </c>
      <c r="S31" s="157"/>
      <c r="T31" s="158"/>
      <c r="U31" s="158"/>
      <c r="V31" s="158"/>
      <c r="W31" s="159"/>
      <c r="X31" s="159"/>
      <c r="Y31" s="159"/>
      <c r="Z31" s="160"/>
      <c r="AA31" s="157"/>
      <c r="AB31" s="158"/>
      <c r="AC31" s="158"/>
      <c r="AD31" s="158"/>
      <c r="AE31" s="159"/>
      <c r="AF31" s="159"/>
      <c r="AG31" s="159"/>
      <c r="AH31" s="160"/>
      <c r="AI31" s="157">
        <v>2</v>
      </c>
      <c r="AJ31" s="158">
        <v>2</v>
      </c>
      <c r="AK31" s="158"/>
      <c r="AL31" s="158"/>
      <c r="AM31" s="159">
        <v>1</v>
      </c>
      <c r="AN31" s="159">
        <v>1</v>
      </c>
      <c r="AO31" s="159"/>
      <c r="AP31" s="160"/>
      <c r="AQ31" s="157">
        <v>1</v>
      </c>
      <c r="AR31" s="158">
        <v>3</v>
      </c>
      <c r="AS31" s="158"/>
      <c r="AT31" s="158"/>
      <c r="AU31" s="159">
        <v>1</v>
      </c>
      <c r="AV31" s="159">
        <v>1</v>
      </c>
      <c r="AW31" s="159"/>
      <c r="AX31" s="160"/>
      <c r="AY31" s="157"/>
      <c r="AZ31" s="158"/>
      <c r="BA31" s="158"/>
      <c r="BB31" s="158"/>
      <c r="BC31" s="159"/>
      <c r="BD31" s="159"/>
      <c r="BE31" s="159"/>
      <c r="BF31" s="160"/>
      <c r="BG31" s="157">
        <v>3</v>
      </c>
      <c r="BH31" s="158">
        <v>1</v>
      </c>
      <c r="BI31" s="158"/>
      <c r="BJ31" s="158"/>
      <c r="BK31" s="159">
        <v>2</v>
      </c>
      <c r="BL31" s="159">
        <v>0</v>
      </c>
      <c r="BM31" s="159"/>
      <c r="BN31" s="160"/>
      <c r="BO31" s="157"/>
      <c r="BP31" s="158"/>
      <c r="BQ31" s="158"/>
      <c r="BR31" s="158"/>
      <c r="BS31" s="159"/>
      <c r="BT31" s="159"/>
      <c r="BU31" s="159"/>
      <c r="BV31" s="160"/>
      <c r="BW31" s="157">
        <v>2</v>
      </c>
      <c r="BX31" s="158">
        <v>2</v>
      </c>
      <c r="BY31" s="158"/>
      <c r="BZ31" s="158"/>
      <c r="CA31" s="159">
        <v>2</v>
      </c>
      <c r="CB31" s="159">
        <v>0</v>
      </c>
      <c r="CC31" s="159"/>
      <c r="CD31" s="160"/>
      <c r="CE31" s="157">
        <v>1</v>
      </c>
      <c r="CF31" s="158">
        <v>3</v>
      </c>
      <c r="CG31" s="158"/>
      <c r="CH31" s="158"/>
      <c r="CI31" s="159">
        <v>2</v>
      </c>
      <c r="CJ31" s="159">
        <v>0</v>
      </c>
      <c r="CK31" s="159"/>
      <c r="CL31" s="160"/>
      <c r="CM31" s="157">
        <v>2</v>
      </c>
      <c r="CN31" s="158">
        <v>2</v>
      </c>
      <c r="CO31" s="158"/>
      <c r="CP31" s="158"/>
      <c r="CQ31" s="159">
        <v>1</v>
      </c>
      <c r="CR31" s="159">
        <v>1</v>
      </c>
      <c r="CS31" s="159"/>
      <c r="CT31" s="160"/>
      <c r="CU31" s="157">
        <v>3</v>
      </c>
      <c r="CV31" s="158">
        <v>1</v>
      </c>
      <c r="CW31" s="158"/>
      <c r="CX31" s="158"/>
      <c r="CY31" s="159">
        <v>1</v>
      </c>
      <c r="CZ31" s="159">
        <v>1</v>
      </c>
      <c r="DA31" s="159"/>
      <c r="DB31" s="160"/>
      <c r="DC31" s="157"/>
      <c r="DD31" s="158"/>
      <c r="DE31" s="158"/>
      <c r="DF31" s="158"/>
      <c r="DG31" s="159"/>
      <c r="DH31" s="159"/>
      <c r="DI31" s="159"/>
      <c r="DJ31" s="160"/>
      <c r="DK31" s="157"/>
      <c r="DL31" s="158"/>
      <c r="DM31" s="158"/>
      <c r="DN31" s="158"/>
      <c r="DO31" s="159"/>
      <c r="DP31" s="159"/>
      <c r="DQ31" s="159"/>
      <c r="DR31" s="160"/>
      <c r="DS31" s="157"/>
      <c r="DT31" s="158"/>
      <c r="DU31" s="158"/>
      <c r="DV31" s="158"/>
      <c r="DW31" s="159"/>
      <c r="DX31" s="159"/>
      <c r="DY31" s="159"/>
      <c r="DZ31" s="160"/>
    </row>
    <row r="32" spans="1:130" ht="12" customHeight="1" x14ac:dyDescent="0.25">
      <c r="A32" s="152">
        <v>29</v>
      </c>
      <c r="B32" s="161" t="s">
        <v>286</v>
      </c>
      <c r="C32" s="161" t="s">
        <v>30</v>
      </c>
      <c r="D32" s="161">
        <f t="shared" si="0"/>
        <v>6</v>
      </c>
      <c r="E32" s="161">
        <f t="shared" si="1"/>
        <v>50</v>
      </c>
      <c r="F32" s="161">
        <f t="shared" si="2"/>
        <v>41.666666666666664</v>
      </c>
      <c r="G32" s="153">
        <f t="shared" si="3"/>
        <v>12</v>
      </c>
      <c r="H32" s="154">
        <f t="shared" si="4"/>
        <v>12</v>
      </c>
      <c r="I32" s="154">
        <f t="shared" si="5"/>
        <v>24</v>
      </c>
      <c r="J32" s="154">
        <f t="shared" si="6"/>
        <v>0</v>
      </c>
      <c r="K32" s="154">
        <f t="shared" si="7"/>
        <v>0</v>
      </c>
      <c r="L32" s="169">
        <f t="shared" si="8"/>
        <v>0</v>
      </c>
      <c r="M32" s="170">
        <f t="shared" si="9"/>
        <v>5</v>
      </c>
      <c r="N32" s="155">
        <f t="shared" si="10"/>
        <v>7</v>
      </c>
      <c r="O32" s="155">
        <f t="shared" si="11"/>
        <v>12</v>
      </c>
      <c r="P32" s="155">
        <f t="shared" si="12"/>
        <v>0</v>
      </c>
      <c r="Q32" s="155">
        <f t="shared" si="13"/>
        <v>0</v>
      </c>
      <c r="R32" s="156">
        <f t="shared" si="14"/>
        <v>0</v>
      </c>
      <c r="S32" s="157"/>
      <c r="T32" s="158"/>
      <c r="U32" s="158"/>
      <c r="V32" s="158"/>
      <c r="W32" s="159"/>
      <c r="X32" s="159"/>
      <c r="Y32" s="159"/>
      <c r="Z32" s="160"/>
      <c r="AA32" s="157">
        <v>1</v>
      </c>
      <c r="AB32" s="158">
        <v>3</v>
      </c>
      <c r="AC32" s="158"/>
      <c r="AD32" s="158"/>
      <c r="AE32" s="159">
        <v>1</v>
      </c>
      <c r="AF32" s="159">
        <v>1</v>
      </c>
      <c r="AG32" s="159"/>
      <c r="AH32" s="160"/>
      <c r="AI32" s="157"/>
      <c r="AJ32" s="158"/>
      <c r="AK32" s="158"/>
      <c r="AL32" s="158"/>
      <c r="AM32" s="159"/>
      <c r="AN32" s="159"/>
      <c r="AO32" s="159"/>
      <c r="AP32" s="160"/>
      <c r="AQ32" s="157"/>
      <c r="AR32" s="158"/>
      <c r="AS32" s="158"/>
      <c r="AT32" s="158"/>
      <c r="AU32" s="159"/>
      <c r="AV32" s="159"/>
      <c r="AW32" s="159"/>
      <c r="AX32" s="160"/>
      <c r="AY32" s="157"/>
      <c r="AZ32" s="158"/>
      <c r="BA32" s="158"/>
      <c r="BB32" s="158"/>
      <c r="BC32" s="159"/>
      <c r="BD32" s="159"/>
      <c r="BE32" s="159"/>
      <c r="BF32" s="160"/>
      <c r="BG32" s="157">
        <v>1</v>
      </c>
      <c r="BH32" s="158">
        <v>3</v>
      </c>
      <c r="BI32" s="158"/>
      <c r="BJ32" s="158"/>
      <c r="BK32" s="159">
        <v>0</v>
      </c>
      <c r="BL32" s="159">
        <v>2</v>
      </c>
      <c r="BM32" s="159"/>
      <c r="BN32" s="160"/>
      <c r="BO32" s="157">
        <v>2</v>
      </c>
      <c r="BP32" s="158">
        <v>2</v>
      </c>
      <c r="BQ32" s="158"/>
      <c r="BR32" s="158"/>
      <c r="BS32" s="159">
        <v>0</v>
      </c>
      <c r="BT32" s="159">
        <v>2</v>
      </c>
      <c r="BU32" s="159"/>
      <c r="BV32" s="160"/>
      <c r="BW32" s="157">
        <v>2</v>
      </c>
      <c r="BX32" s="158">
        <v>2</v>
      </c>
      <c r="BY32" s="158"/>
      <c r="BZ32" s="158"/>
      <c r="CA32" s="159">
        <v>1</v>
      </c>
      <c r="CB32" s="159">
        <v>1</v>
      </c>
      <c r="CC32" s="159"/>
      <c r="CD32" s="160"/>
      <c r="CE32" s="157"/>
      <c r="CF32" s="158"/>
      <c r="CG32" s="158"/>
      <c r="CH32" s="158"/>
      <c r="CI32" s="159"/>
      <c r="CJ32" s="159"/>
      <c r="CK32" s="159"/>
      <c r="CL32" s="160"/>
      <c r="CM32" s="157">
        <v>3</v>
      </c>
      <c r="CN32" s="158">
        <v>1</v>
      </c>
      <c r="CO32" s="158"/>
      <c r="CP32" s="158"/>
      <c r="CQ32" s="159">
        <v>2</v>
      </c>
      <c r="CR32" s="159">
        <v>0</v>
      </c>
      <c r="CS32" s="159"/>
      <c r="CT32" s="160"/>
      <c r="CU32" s="157">
        <v>3</v>
      </c>
      <c r="CV32" s="158">
        <v>1</v>
      </c>
      <c r="CW32" s="158"/>
      <c r="CX32" s="158"/>
      <c r="CY32" s="159">
        <v>1</v>
      </c>
      <c r="CZ32" s="159">
        <v>1</v>
      </c>
      <c r="DA32" s="159"/>
      <c r="DB32" s="160"/>
      <c r="DC32" s="157"/>
      <c r="DD32" s="158"/>
      <c r="DE32" s="158"/>
      <c r="DF32" s="158"/>
      <c r="DG32" s="159"/>
      <c r="DH32" s="159"/>
      <c r="DI32" s="159"/>
      <c r="DJ32" s="160"/>
      <c r="DK32" s="157"/>
      <c r="DL32" s="158"/>
      <c r="DM32" s="158"/>
      <c r="DN32" s="158"/>
      <c r="DO32" s="159"/>
      <c r="DP32" s="159"/>
      <c r="DQ32" s="159"/>
      <c r="DR32" s="160"/>
      <c r="DS32" s="157"/>
      <c r="DT32" s="158"/>
      <c r="DU32" s="158"/>
      <c r="DV32" s="158"/>
      <c r="DW32" s="159"/>
      <c r="DX32" s="159"/>
      <c r="DY32" s="159"/>
      <c r="DZ32" s="160"/>
    </row>
    <row r="33" spans="1:130" ht="12" customHeight="1" x14ac:dyDescent="0.25">
      <c r="A33" s="152">
        <v>30</v>
      </c>
      <c r="B33" s="172" t="s">
        <v>290</v>
      </c>
      <c r="C33" s="172" t="s">
        <v>274</v>
      </c>
      <c r="D33" s="172">
        <f t="shared" si="0"/>
        <v>9.75</v>
      </c>
      <c r="E33" s="172">
        <f t="shared" si="1"/>
        <v>43.589743589743591</v>
      </c>
      <c r="F33" s="172">
        <f t="shared" si="2"/>
        <v>15.789473684210526</v>
      </c>
      <c r="G33" s="153">
        <f t="shared" si="3"/>
        <v>17</v>
      </c>
      <c r="H33" s="154">
        <f t="shared" si="4"/>
        <v>22</v>
      </c>
      <c r="I33" s="154">
        <f t="shared" si="5"/>
        <v>39</v>
      </c>
      <c r="J33" s="154">
        <f t="shared" si="6"/>
        <v>0</v>
      </c>
      <c r="K33" s="154">
        <f t="shared" si="7"/>
        <v>0</v>
      </c>
      <c r="L33" s="169">
        <f t="shared" si="8"/>
        <v>0</v>
      </c>
      <c r="M33" s="170">
        <f t="shared" si="9"/>
        <v>3</v>
      </c>
      <c r="N33" s="155">
        <f t="shared" si="10"/>
        <v>16</v>
      </c>
      <c r="O33" s="155">
        <f t="shared" si="11"/>
        <v>19</v>
      </c>
      <c r="P33" s="155">
        <f t="shared" si="12"/>
        <v>0</v>
      </c>
      <c r="Q33" s="155">
        <f t="shared" si="13"/>
        <v>0</v>
      </c>
      <c r="R33" s="156">
        <f t="shared" si="14"/>
        <v>0</v>
      </c>
      <c r="S33" s="157">
        <v>1</v>
      </c>
      <c r="T33" s="158">
        <v>2</v>
      </c>
      <c r="U33" s="158"/>
      <c r="V33" s="158"/>
      <c r="W33" s="159">
        <v>0</v>
      </c>
      <c r="X33" s="159">
        <v>1</v>
      </c>
      <c r="Y33" s="159"/>
      <c r="Z33" s="160"/>
      <c r="AA33" s="157">
        <v>0</v>
      </c>
      <c r="AB33" s="158">
        <v>4</v>
      </c>
      <c r="AC33" s="158"/>
      <c r="AD33" s="158"/>
      <c r="AE33" s="159">
        <v>0</v>
      </c>
      <c r="AF33" s="159">
        <v>2</v>
      </c>
      <c r="AG33" s="159"/>
      <c r="AH33" s="160"/>
      <c r="AI33" s="157">
        <v>2</v>
      </c>
      <c r="AJ33" s="158">
        <v>2</v>
      </c>
      <c r="AK33" s="158"/>
      <c r="AL33" s="158"/>
      <c r="AM33" s="159">
        <v>0</v>
      </c>
      <c r="AN33" s="159">
        <v>2</v>
      </c>
      <c r="AO33" s="159"/>
      <c r="AP33" s="160"/>
      <c r="AQ33" s="157">
        <v>2</v>
      </c>
      <c r="AR33" s="158">
        <v>2</v>
      </c>
      <c r="AS33" s="158"/>
      <c r="AT33" s="158"/>
      <c r="AU33" s="159">
        <v>0</v>
      </c>
      <c r="AV33" s="159">
        <v>2</v>
      </c>
      <c r="AW33" s="159"/>
      <c r="AX33" s="160"/>
      <c r="AY33" s="157">
        <v>2</v>
      </c>
      <c r="AZ33" s="158">
        <v>2</v>
      </c>
      <c r="BA33" s="158"/>
      <c r="BB33" s="158"/>
      <c r="BC33" s="159">
        <v>1</v>
      </c>
      <c r="BD33" s="159">
        <v>1</v>
      </c>
      <c r="BE33" s="159"/>
      <c r="BF33" s="160"/>
      <c r="BG33" s="157">
        <v>1</v>
      </c>
      <c r="BH33" s="158">
        <v>3</v>
      </c>
      <c r="BI33" s="158"/>
      <c r="BJ33" s="158"/>
      <c r="BK33" s="159">
        <v>0</v>
      </c>
      <c r="BL33" s="159">
        <v>2</v>
      </c>
      <c r="BM33" s="159"/>
      <c r="BN33" s="160"/>
      <c r="BO33" s="157">
        <v>4</v>
      </c>
      <c r="BP33" s="158">
        <v>0</v>
      </c>
      <c r="BQ33" s="158"/>
      <c r="BR33" s="158"/>
      <c r="BS33" s="159">
        <v>2</v>
      </c>
      <c r="BT33" s="159">
        <v>0</v>
      </c>
      <c r="BU33" s="159"/>
      <c r="BV33" s="160"/>
      <c r="BW33" s="157">
        <v>0</v>
      </c>
      <c r="BX33" s="158">
        <v>4</v>
      </c>
      <c r="BY33" s="158"/>
      <c r="BZ33" s="158"/>
      <c r="CA33" s="159">
        <v>0</v>
      </c>
      <c r="CB33" s="159">
        <v>2</v>
      </c>
      <c r="CC33" s="159"/>
      <c r="CD33" s="160"/>
      <c r="CE33" s="157"/>
      <c r="CF33" s="158"/>
      <c r="CG33" s="158"/>
      <c r="CH33" s="158"/>
      <c r="CI33" s="159"/>
      <c r="CJ33" s="159"/>
      <c r="CK33" s="159"/>
      <c r="CL33" s="160"/>
      <c r="CM33" s="157">
        <v>2</v>
      </c>
      <c r="CN33" s="158">
        <v>2</v>
      </c>
      <c r="CO33" s="158"/>
      <c r="CP33" s="158"/>
      <c r="CQ33" s="159">
        <v>0</v>
      </c>
      <c r="CR33" s="159">
        <v>2</v>
      </c>
      <c r="CS33" s="159"/>
      <c r="CT33" s="160"/>
      <c r="CU33" s="157">
        <v>3</v>
      </c>
      <c r="CV33" s="158">
        <v>1</v>
      </c>
      <c r="CW33" s="158"/>
      <c r="CX33" s="158"/>
      <c r="CY33" s="159">
        <v>0</v>
      </c>
      <c r="CZ33" s="159">
        <v>2</v>
      </c>
      <c r="DA33" s="159"/>
      <c r="DB33" s="160"/>
      <c r="DC33" s="157"/>
      <c r="DD33" s="158"/>
      <c r="DE33" s="158"/>
      <c r="DF33" s="158"/>
      <c r="DG33" s="159"/>
      <c r="DH33" s="159"/>
      <c r="DI33" s="159"/>
      <c r="DJ33" s="160"/>
      <c r="DK33" s="157"/>
      <c r="DL33" s="158"/>
      <c r="DM33" s="158"/>
      <c r="DN33" s="158"/>
      <c r="DO33" s="159"/>
      <c r="DP33" s="159"/>
      <c r="DQ33" s="159"/>
      <c r="DR33" s="160"/>
      <c r="DS33" s="157"/>
      <c r="DT33" s="158"/>
      <c r="DU33" s="158"/>
      <c r="DV33" s="158"/>
      <c r="DW33" s="159"/>
      <c r="DX33" s="159"/>
      <c r="DY33" s="159"/>
      <c r="DZ33" s="160"/>
    </row>
    <row r="34" spans="1:130" ht="12" customHeight="1" x14ac:dyDescent="0.25">
      <c r="A34" s="152">
        <v>31</v>
      </c>
      <c r="B34" s="168" t="s">
        <v>408</v>
      </c>
      <c r="C34" s="168" t="s">
        <v>417</v>
      </c>
      <c r="D34" s="168">
        <f t="shared" si="0"/>
        <v>6.75</v>
      </c>
      <c r="E34" s="168">
        <f t="shared" si="1"/>
        <v>48.148148148148145</v>
      </c>
      <c r="F34" s="168">
        <f t="shared" si="2"/>
        <v>35.294117647058826</v>
      </c>
      <c r="G34" s="153">
        <f t="shared" si="3"/>
        <v>13</v>
      </c>
      <c r="H34" s="154">
        <f t="shared" si="4"/>
        <v>14</v>
      </c>
      <c r="I34" s="154">
        <f t="shared" si="5"/>
        <v>27</v>
      </c>
      <c r="J34" s="154">
        <f t="shared" si="6"/>
        <v>0</v>
      </c>
      <c r="K34" s="154">
        <f t="shared" si="7"/>
        <v>0</v>
      </c>
      <c r="L34" s="169">
        <f t="shared" si="8"/>
        <v>0</v>
      </c>
      <c r="M34" s="170">
        <f t="shared" si="9"/>
        <v>6</v>
      </c>
      <c r="N34" s="155">
        <f t="shared" si="10"/>
        <v>11</v>
      </c>
      <c r="O34" s="155">
        <f t="shared" si="11"/>
        <v>17</v>
      </c>
      <c r="P34" s="155">
        <f t="shared" si="12"/>
        <v>0</v>
      </c>
      <c r="Q34" s="155">
        <f t="shared" si="13"/>
        <v>0</v>
      </c>
      <c r="R34" s="156">
        <f t="shared" si="14"/>
        <v>0</v>
      </c>
      <c r="S34" s="370">
        <v>1</v>
      </c>
      <c r="T34" s="371">
        <v>1</v>
      </c>
      <c r="U34" s="371"/>
      <c r="V34" s="371"/>
      <c r="W34" s="372">
        <v>1</v>
      </c>
      <c r="X34" s="372">
        <v>1</v>
      </c>
      <c r="Y34" s="372"/>
      <c r="Z34" s="373"/>
      <c r="AA34" s="370">
        <v>3</v>
      </c>
      <c r="AB34" s="371">
        <v>1</v>
      </c>
      <c r="AC34" s="371"/>
      <c r="AD34" s="371"/>
      <c r="AE34" s="372">
        <v>1</v>
      </c>
      <c r="AF34" s="372">
        <v>1</v>
      </c>
      <c r="AG34" s="372"/>
      <c r="AH34" s="373"/>
      <c r="AI34" s="370">
        <v>1</v>
      </c>
      <c r="AJ34" s="371">
        <v>3</v>
      </c>
      <c r="AK34" s="371"/>
      <c r="AL34" s="371"/>
      <c r="AM34" s="372">
        <v>0</v>
      </c>
      <c r="AN34" s="372">
        <v>2</v>
      </c>
      <c r="AO34" s="372"/>
      <c r="AP34" s="373"/>
      <c r="AQ34" s="370">
        <v>1</v>
      </c>
      <c r="AR34" s="371">
        <v>1</v>
      </c>
      <c r="AS34" s="371"/>
      <c r="AT34" s="371"/>
      <c r="AU34" s="372">
        <v>1</v>
      </c>
      <c r="AV34" s="372">
        <v>1</v>
      </c>
      <c r="AW34" s="372"/>
      <c r="AX34" s="373"/>
      <c r="AY34" s="370">
        <v>2</v>
      </c>
      <c r="AZ34" s="371">
        <v>2</v>
      </c>
      <c r="BA34" s="371"/>
      <c r="BB34" s="371"/>
      <c r="BC34" s="372">
        <v>0</v>
      </c>
      <c r="BD34" s="372">
        <v>2</v>
      </c>
      <c r="BE34" s="372"/>
      <c r="BF34" s="373"/>
      <c r="BG34" s="370">
        <v>0</v>
      </c>
      <c r="BH34" s="371">
        <v>1</v>
      </c>
      <c r="BI34" s="371"/>
      <c r="BJ34" s="371"/>
      <c r="BK34" s="372">
        <v>0</v>
      </c>
      <c r="BL34" s="372">
        <v>1</v>
      </c>
      <c r="BM34" s="372"/>
      <c r="BN34" s="373"/>
      <c r="BO34" s="370">
        <v>0</v>
      </c>
      <c r="BP34" s="371">
        <v>1</v>
      </c>
      <c r="BQ34" s="371"/>
      <c r="BR34" s="371"/>
      <c r="BS34" s="372">
        <v>0</v>
      </c>
      <c r="BT34" s="372">
        <v>1</v>
      </c>
      <c r="BU34" s="372"/>
      <c r="BV34" s="373"/>
      <c r="BW34" s="370"/>
      <c r="BX34" s="371"/>
      <c r="BY34" s="371"/>
      <c r="BZ34" s="371"/>
      <c r="CA34" s="372"/>
      <c r="CB34" s="372"/>
      <c r="CC34" s="372"/>
      <c r="CD34" s="373"/>
      <c r="CE34" s="370">
        <v>0</v>
      </c>
      <c r="CF34" s="371">
        <v>1</v>
      </c>
      <c r="CG34" s="371"/>
      <c r="CH34" s="371"/>
      <c r="CI34" s="372">
        <v>1</v>
      </c>
      <c r="CJ34" s="372">
        <v>0</v>
      </c>
      <c r="CK34" s="372"/>
      <c r="CL34" s="373"/>
      <c r="CM34" s="370">
        <v>2</v>
      </c>
      <c r="CN34" s="371">
        <v>2</v>
      </c>
      <c r="CO34" s="371"/>
      <c r="CP34" s="371"/>
      <c r="CQ34" s="372">
        <v>1</v>
      </c>
      <c r="CR34" s="372">
        <v>1</v>
      </c>
      <c r="CS34" s="372"/>
      <c r="CT34" s="373"/>
      <c r="CU34" s="370">
        <v>3</v>
      </c>
      <c r="CV34" s="371">
        <v>1</v>
      </c>
      <c r="CW34" s="371"/>
      <c r="CX34" s="371"/>
      <c r="CY34" s="372">
        <v>1</v>
      </c>
      <c r="CZ34" s="372">
        <v>1</v>
      </c>
      <c r="DA34" s="372"/>
      <c r="DB34" s="373"/>
      <c r="DC34" s="370"/>
      <c r="DD34" s="371"/>
      <c r="DE34" s="371"/>
      <c r="DF34" s="371"/>
      <c r="DG34" s="372"/>
      <c r="DH34" s="372"/>
      <c r="DI34" s="372"/>
      <c r="DJ34" s="373"/>
      <c r="DK34" s="370"/>
      <c r="DL34" s="371"/>
      <c r="DM34" s="371"/>
      <c r="DN34" s="371"/>
      <c r="DO34" s="372"/>
      <c r="DP34" s="372"/>
      <c r="DQ34" s="372"/>
      <c r="DR34" s="373"/>
      <c r="DS34" s="370"/>
      <c r="DT34" s="371"/>
      <c r="DU34" s="371"/>
      <c r="DV34" s="371"/>
      <c r="DW34" s="372"/>
      <c r="DX34" s="372"/>
      <c r="DY34" s="372"/>
      <c r="DZ34" s="373"/>
    </row>
    <row r="35" spans="1:130" ht="12" customHeight="1" x14ac:dyDescent="0.25">
      <c r="A35" s="152">
        <v>32</v>
      </c>
      <c r="B35" s="172" t="s">
        <v>278</v>
      </c>
      <c r="C35" s="172" t="s">
        <v>277</v>
      </c>
      <c r="D35" s="172">
        <f t="shared" si="0"/>
        <v>10</v>
      </c>
      <c r="E35" s="172">
        <f t="shared" si="1"/>
        <v>40</v>
      </c>
      <c r="F35" s="172">
        <f t="shared" si="2"/>
        <v>40</v>
      </c>
      <c r="G35" s="153">
        <f t="shared" si="3"/>
        <v>16</v>
      </c>
      <c r="H35" s="154">
        <f t="shared" si="4"/>
        <v>24</v>
      </c>
      <c r="I35" s="154">
        <f t="shared" si="5"/>
        <v>40</v>
      </c>
      <c r="J35" s="154">
        <f t="shared" si="6"/>
        <v>0</v>
      </c>
      <c r="K35" s="154">
        <f t="shared" si="7"/>
        <v>0</v>
      </c>
      <c r="L35" s="169">
        <f t="shared" si="8"/>
        <v>0</v>
      </c>
      <c r="M35" s="170">
        <f t="shared" si="9"/>
        <v>8</v>
      </c>
      <c r="N35" s="155">
        <f t="shared" si="10"/>
        <v>12</v>
      </c>
      <c r="O35" s="155">
        <f t="shared" si="11"/>
        <v>20</v>
      </c>
      <c r="P35" s="155">
        <f t="shared" si="12"/>
        <v>0</v>
      </c>
      <c r="Q35" s="155">
        <f t="shared" si="13"/>
        <v>0</v>
      </c>
      <c r="R35" s="156">
        <f t="shared" si="14"/>
        <v>0</v>
      </c>
      <c r="S35" s="157">
        <v>2</v>
      </c>
      <c r="T35" s="158">
        <v>2</v>
      </c>
      <c r="U35" s="158"/>
      <c r="V35" s="158"/>
      <c r="W35" s="159">
        <v>0</v>
      </c>
      <c r="X35" s="159">
        <v>2</v>
      </c>
      <c r="Y35" s="159"/>
      <c r="Z35" s="160"/>
      <c r="AA35" s="157"/>
      <c r="AB35" s="158"/>
      <c r="AC35" s="158"/>
      <c r="AD35" s="158"/>
      <c r="AE35" s="159"/>
      <c r="AF35" s="159"/>
      <c r="AG35" s="159"/>
      <c r="AH35" s="160"/>
      <c r="AI35" s="157">
        <v>1</v>
      </c>
      <c r="AJ35" s="158">
        <v>3</v>
      </c>
      <c r="AK35" s="158"/>
      <c r="AL35" s="158"/>
      <c r="AM35" s="159">
        <v>1</v>
      </c>
      <c r="AN35" s="159">
        <v>1</v>
      </c>
      <c r="AO35" s="159"/>
      <c r="AP35" s="160"/>
      <c r="AQ35" s="157">
        <v>2</v>
      </c>
      <c r="AR35" s="158">
        <v>2</v>
      </c>
      <c r="AS35" s="158"/>
      <c r="AT35" s="158"/>
      <c r="AU35" s="159">
        <v>1</v>
      </c>
      <c r="AV35" s="159">
        <v>1</v>
      </c>
      <c r="AW35" s="159"/>
      <c r="AX35" s="160"/>
      <c r="AY35" s="157">
        <v>1</v>
      </c>
      <c r="AZ35" s="158">
        <v>3</v>
      </c>
      <c r="BA35" s="158"/>
      <c r="BB35" s="158"/>
      <c r="BC35" s="159">
        <v>1</v>
      </c>
      <c r="BD35" s="159">
        <v>1</v>
      </c>
      <c r="BE35" s="159"/>
      <c r="BF35" s="160"/>
      <c r="BG35" s="157">
        <v>2</v>
      </c>
      <c r="BH35" s="158">
        <v>2</v>
      </c>
      <c r="BI35" s="158"/>
      <c r="BJ35" s="158"/>
      <c r="BK35" s="159">
        <v>1</v>
      </c>
      <c r="BL35" s="159">
        <v>1</v>
      </c>
      <c r="BM35" s="159"/>
      <c r="BN35" s="160"/>
      <c r="BO35" s="157">
        <v>0</v>
      </c>
      <c r="BP35" s="158">
        <v>4</v>
      </c>
      <c r="BQ35" s="158"/>
      <c r="BR35" s="158"/>
      <c r="BS35" s="159">
        <v>0</v>
      </c>
      <c r="BT35" s="159">
        <v>2</v>
      </c>
      <c r="BU35" s="159"/>
      <c r="BV35" s="160"/>
      <c r="BW35" s="157">
        <v>2</v>
      </c>
      <c r="BX35" s="158">
        <v>2</v>
      </c>
      <c r="BY35" s="158"/>
      <c r="BZ35" s="158"/>
      <c r="CA35" s="159">
        <v>1</v>
      </c>
      <c r="CB35" s="159">
        <v>1</v>
      </c>
      <c r="CC35" s="159"/>
      <c r="CD35" s="160"/>
      <c r="CE35" s="157">
        <v>2</v>
      </c>
      <c r="CF35" s="158">
        <v>2</v>
      </c>
      <c r="CG35" s="158"/>
      <c r="CH35" s="158"/>
      <c r="CI35" s="159">
        <v>2</v>
      </c>
      <c r="CJ35" s="159">
        <v>0</v>
      </c>
      <c r="CK35" s="159"/>
      <c r="CL35" s="160"/>
      <c r="CM35" s="157">
        <v>1</v>
      </c>
      <c r="CN35" s="158">
        <v>3</v>
      </c>
      <c r="CO35" s="158"/>
      <c r="CP35" s="158"/>
      <c r="CQ35" s="159">
        <v>0</v>
      </c>
      <c r="CR35" s="159">
        <v>2</v>
      </c>
      <c r="CS35" s="159"/>
      <c r="CT35" s="160"/>
      <c r="CU35" s="157">
        <v>3</v>
      </c>
      <c r="CV35" s="158">
        <v>1</v>
      </c>
      <c r="CW35" s="158"/>
      <c r="CX35" s="158"/>
      <c r="CY35" s="159">
        <v>1</v>
      </c>
      <c r="CZ35" s="159">
        <v>1</v>
      </c>
      <c r="DA35" s="159"/>
      <c r="DB35" s="160"/>
      <c r="DC35" s="157"/>
      <c r="DD35" s="158"/>
      <c r="DE35" s="158"/>
      <c r="DF35" s="158"/>
      <c r="DG35" s="159"/>
      <c r="DH35" s="159"/>
      <c r="DI35" s="159"/>
      <c r="DJ35" s="160"/>
      <c r="DK35" s="157"/>
      <c r="DL35" s="158"/>
      <c r="DM35" s="158"/>
      <c r="DN35" s="158"/>
      <c r="DO35" s="159"/>
      <c r="DP35" s="159"/>
      <c r="DQ35" s="159"/>
      <c r="DR35" s="160"/>
      <c r="DS35" s="157"/>
      <c r="DT35" s="158"/>
      <c r="DU35" s="158"/>
      <c r="DV35" s="158"/>
      <c r="DW35" s="159"/>
      <c r="DX35" s="159"/>
      <c r="DY35" s="159"/>
      <c r="DZ35" s="160"/>
    </row>
    <row r="36" spans="1:130" ht="12" customHeight="1" x14ac:dyDescent="0.25">
      <c r="A36" s="152">
        <v>33</v>
      </c>
      <c r="B36" s="171" t="s">
        <v>301</v>
      </c>
      <c r="C36" s="171" t="s">
        <v>45</v>
      </c>
      <c r="D36" s="171">
        <f t="shared" ref="D36:D61" si="15">(G36+H36)/4</f>
        <v>5.75</v>
      </c>
      <c r="E36" s="171">
        <f t="shared" ref="E36:E61" si="16">(G36*100)/I36</f>
        <v>39.130434782608695</v>
      </c>
      <c r="F36" s="171">
        <f t="shared" ref="F36:F61" si="17">(M36*100)/O36</f>
        <v>62.5</v>
      </c>
      <c r="G36" s="153">
        <f t="shared" ref="G36:G61" si="18">S36+AA36+AI36+AQ36+AY36+BG36+BO36+BW36+CE36+CM36+CU36+DC36+DK36+DS36</f>
        <v>9</v>
      </c>
      <c r="H36" s="154">
        <f t="shared" ref="H36:H61" si="19">T36+AB36+AJ36+AR36+AZ36+BH36+BP36+BX36+CF36+CN36+CV36+DD36+DL36+DT36</f>
        <v>14</v>
      </c>
      <c r="I36" s="154">
        <f t="shared" ref="I36:I61" si="20">G36+H36</f>
        <v>23</v>
      </c>
      <c r="J36" s="154">
        <f t="shared" ref="J36:J61" si="21">U36+AC36+AK36+AS36+BA36+BI36+BQ36+BY36+CG36+CO36+CW36+DE36+DM36+DU36</f>
        <v>0</v>
      </c>
      <c r="K36" s="154">
        <f t="shared" ref="K36:K61" si="22">V36+AD36+AL36+AT36+BB36+BJ36+BR36+BZ36+CH36+CP36+CX36+DF36+DN36+DV36</f>
        <v>0</v>
      </c>
      <c r="L36" s="169">
        <f t="shared" ref="L36:L61" si="23">J36-K36</f>
        <v>0</v>
      </c>
      <c r="M36" s="170">
        <f t="shared" ref="M36:M61" si="24">W36+AE36+AM36+AU36+BC36+BK36+BS36+CA36+CI36+CQ36+CY36+DG36+DO36+DW36</f>
        <v>5</v>
      </c>
      <c r="N36" s="155">
        <f t="shared" ref="N36:N61" si="25">X36+AF36+AN36+AV36+BD36+BL36+BT36+CB36+CJ36+CR36+CZ36+DH36+DP36+DX36</f>
        <v>3</v>
      </c>
      <c r="O36" s="155">
        <f t="shared" ref="O36:O61" si="26">M36+N36</f>
        <v>8</v>
      </c>
      <c r="P36" s="155">
        <f t="shared" ref="P36:P61" si="27">Y36+AG36+AO36+AW36+BE36+BM36+BU36+CC36+CK36+CS36+DA36+DI36+DQ36+DY36</f>
        <v>0</v>
      </c>
      <c r="Q36" s="155">
        <f t="shared" ref="Q36:Q61" si="28">Z36+AH36+AP36+AX36+BF36+BN36+BV36+CD36+CL36+CT36+DB36+DJ36+DR36+DZ36</f>
        <v>0</v>
      </c>
      <c r="R36" s="156">
        <f t="shared" ref="R36:R61" si="29">P36-Q36</f>
        <v>0</v>
      </c>
      <c r="S36" s="157"/>
      <c r="T36" s="158"/>
      <c r="U36" s="158"/>
      <c r="V36" s="158"/>
      <c r="W36" s="159"/>
      <c r="X36" s="159"/>
      <c r="Y36" s="159"/>
      <c r="Z36" s="160"/>
      <c r="AA36" s="157"/>
      <c r="AB36" s="158"/>
      <c r="AC36" s="158"/>
      <c r="AD36" s="158"/>
      <c r="AE36" s="159"/>
      <c r="AF36" s="159"/>
      <c r="AG36" s="159"/>
      <c r="AH36" s="160"/>
      <c r="AI36" s="157">
        <v>1</v>
      </c>
      <c r="AJ36" s="158">
        <v>3</v>
      </c>
      <c r="AK36" s="158"/>
      <c r="AL36" s="158"/>
      <c r="AM36" s="159">
        <v>0</v>
      </c>
      <c r="AN36" s="159">
        <v>1</v>
      </c>
      <c r="AO36" s="159"/>
      <c r="AP36" s="160"/>
      <c r="AQ36" s="157"/>
      <c r="AR36" s="158"/>
      <c r="AS36" s="158"/>
      <c r="AT36" s="158"/>
      <c r="AU36" s="159"/>
      <c r="AV36" s="159"/>
      <c r="AW36" s="159"/>
      <c r="AX36" s="160"/>
      <c r="AY36" s="157">
        <v>1</v>
      </c>
      <c r="AZ36" s="158">
        <v>2</v>
      </c>
      <c r="BA36" s="158"/>
      <c r="BB36" s="158"/>
      <c r="BC36" s="159">
        <v>1</v>
      </c>
      <c r="BD36" s="159">
        <v>0</v>
      </c>
      <c r="BE36" s="159"/>
      <c r="BF36" s="160"/>
      <c r="BG36" s="157">
        <v>1</v>
      </c>
      <c r="BH36" s="158">
        <v>3</v>
      </c>
      <c r="BI36" s="158"/>
      <c r="BJ36" s="158"/>
      <c r="BK36" s="159">
        <v>0</v>
      </c>
      <c r="BL36" s="159">
        <v>0</v>
      </c>
      <c r="BM36" s="159"/>
      <c r="BN36" s="160"/>
      <c r="BO36" s="157"/>
      <c r="BP36" s="158"/>
      <c r="BQ36" s="158"/>
      <c r="BR36" s="158"/>
      <c r="BS36" s="159"/>
      <c r="BT36" s="159"/>
      <c r="BU36" s="159"/>
      <c r="BV36" s="160"/>
      <c r="BW36" s="157">
        <v>2</v>
      </c>
      <c r="BX36" s="158">
        <v>2</v>
      </c>
      <c r="BY36" s="158"/>
      <c r="BZ36" s="158"/>
      <c r="CA36" s="159">
        <v>1</v>
      </c>
      <c r="CB36" s="159">
        <v>1</v>
      </c>
      <c r="CC36" s="159"/>
      <c r="CD36" s="160"/>
      <c r="CE36" s="157">
        <v>3</v>
      </c>
      <c r="CF36" s="158">
        <v>1</v>
      </c>
      <c r="CG36" s="158"/>
      <c r="CH36" s="158"/>
      <c r="CI36" s="159">
        <v>2</v>
      </c>
      <c r="CJ36" s="159">
        <v>0</v>
      </c>
      <c r="CK36" s="159"/>
      <c r="CL36" s="160"/>
      <c r="CM36" s="157">
        <v>1</v>
      </c>
      <c r="CN36" s="158">
        <v>3</v>
      </c>
      <c r="CO36" s="158"/>
      <c r="CP36" s="158"/>
      <c r="CQ36" s="159">
        <v>1</v>
      </c>
      <c r="CR36" s="159">
        <v>1</v>
      </c>
      <c r="CS36" s="159"/>
      <c r="CT36" s="160"/>
      <c r="CU36" s="157"/>
      <c r="CV36" s="158"/>
      <c r="CW36" s="158"/>
      <c r="CX36" s="158"/>
      <c r="CY36" s="159"/>
      <c r="CZ36" s="159"/>
      <c r="DA36" s="159"/>
      <c r="DB36" s="160"/>
      <c r="DC36" s="157"/>
      <c r="DD36" s="158"/>
      <c r="DE36" s="158"/>
      <c r="DF36" s="158"/>
      <c r="DG36" s="159"/>
      <c r="DH36" s="159"/>
      <c r="DI36" s="159"/>
      <c r="DJ36" s="160"/>
      <c r="DK36" s="157"/>
      <c r="DL36" s="158"/>
      <c r="DM36" s="158"/>
      <c r="DN36" s="158"/>
      <c r="DO36" s="159"/>
      <c r="DP36" s="159"/>
      <c r="DQ36" s="159"/>
      <c r="DR36" s="160"/>
      <c r="DS36" s="157"/>
      <c r="DT36" s="158"/>
      <c r="DU36" s="158"/>
      <c r="DV36" s="158"/>
      <c r="DW36" s="159"/>
      <c r="DX36" s="159"/>
      <c r="DY36" s="159"/>
      <c r="DZ36" s="160"/>
    </row>
    <row r="37" spans="1:130" ht="12" customHeight="1" x14ac:dyDescent="0.25">
      <c r="A37" s="152">
        <v>34</v>
      </c>
      <c r="B37" s="172" t="s">
        <v>282</v>
      </c>
      <c r="C37" s="172" t="s">
        <v>274</v>
      </c>
      <c r="D37" s="172">
        <f t="shared" si="15"/>
        <v>10</v>
      </c>
      <c r="E37" s="172">
        <f t="shared" si="16"/>
        <v>37.5</v>
      </c>
      <c r="F37" s="172">
        <f t="shared" si="17"/>
        <v>50</v>
      </c>
      <c r="G37" s="153">
        <f t="shared" si="18"/>
        <v>15</v>
      </c>
      <c r="H37" s="154">
        <f t="shared" si="19"/>
        <v>25</v>
      </c>
      <c r="I37" s="154">
        <f t="shared" si="20"/>
        <v>40</v>
      </c>
      <c r="J37" s="154">
        <f t="shared" si="21"/>
        <v>0</v>
      </c>
      <c r="K37" s="154">
        <f t="shared" si="22"/>
        <v>0</v>
      </c>
      <c r="L37" s="169">
        <f t="shared" si="23"/>
        <v>0</v>
      </c>
      <c r="M37" s="170">
        <f t="shared" si="24"/>
        <v>10</v>
      </c>
      <c r="N37" s="155">
        <f t="shared" si="25"/>
        <v>10</v>
      </c>
      <c r="O37" s="155">
        <f t="shared" si="26"/>
        <v>20</v>
      </c>
      <c r="P37" s="155">
        <f t="shared" si="27"/>
        <v>0</v>
      </c>
      <c r="Q37" s="155">
        <f t="shared" si="28"/>
        <v>0</v>
      </c>
      <c r="R37" s="156">
        <f t="shared" si="29"/>
        <v>0</v>
      </c>
      <c r="S37" s="157">
        <v>1</v>
      </c>
      <c r="T37" s="158">
        <v>3</v>
      </c>
      <c r="U37" s="158"/>
      <c r="V37" s="158"/>
      <c r="W37" s="159">
        <v>1</v>
      </c>
      <c r="X37" s="159">
        <v>1</v>
      </c>
      <c r="Y37" s="159"/>
      <c r="Z37" s="160"/>
      <c r="AA37" s="157">
        <v>0</v>
      </c>
      <c r="AB37" s="158">
        <v>4</v>
      </c>
      <c r="AC37" s="158"/>
      <c r="AD37" s="158"/>
      <c r="AE37" s="159">
        <v>1</v>
      </c>
      <c r="AF37" s="159">
        <v>1</v>
      </c>
      <c r="AG37" s="159"/>
      <c r="AH37" s="160"/>
      <c r="AI37" s="157">
        <v>2</v>
      </c>
      <c r="AJ37" s="158">
        <v>2</v>
      </c>
      <c r="AK37" s="158"/>
      <c r="AL37" s="158"/>
      <c r="AM37" s="159">
        <v>1</v>
      </c>
      <c r="AN37" s="159">
        <v>1</v>
      </c>
      <c r="AO37" s="159"/>
      <c r="AP37" s="160"/>
      <c r="AQ37" s="157">
        <v>4</v>
      </c>
      <c r="AR37" s="158">
        <v>0</v>
      </c>
      <c r="AS37" s="158"/>
      <c r="AT37" s="158"/>
      <c r="AU37" s="159">
        <v>2</v>
      </c>
      <c r="AV37" s="159">
        <v>0</v>
      </c>
      <c r="AW37" s="159"/>
      <c r="AX37" s="160"/>
      <c r="AY37" s="157"/>
      <c r="AZ37" s="158"/>
      <c r="BA37" s="158"/>
      <c r="BB37" s="158"/>
      <c r="BC37" s="159"/>
      <c r="BD37" s="159"/>
      <c r="BE37" s="159"/>
      <c r="BF37" s="160"/>
      <c r="BG37" s="157">
        <v>1</v>
      </c>
      <c r="BH37" s="158">
        <v>3</v>
      </c>
      <c r="BI37" s="158"/>
      <c r="BJ37" s="158"/>
      <c r="BK37" s="159">
        <v>0</v>
      </c>
      <c r="BL37" s="159">
        <v>2</v>
      </c>
      <c r="BM37" s="159"/>
      <c r="BN37" s="160"/>
      <c r="BO37" s="157">
        <v>4</v>
      </c>
      <c r="BP37" s="158">
        <v>0</v>
      </c>
      <c r="BQ37" s="158"/>
      <c r="BR37" s="158"/>
      <c r="BS37" s="159">
        <v>1</v>
      </c>
      <c r="BT37" s="159">
        <v>1</v>
      </c>
      <c r="BU37" s="159"/>
      <c r="BV37" s="160"/>
      <c r="BW37" s="157">
        <v>0</v>
      </c>
      <c r="BX37" s="158">
        <v>4</v>
      </c>
      <c r="BY37" s="158"/>
      <c r="BZ37" s="158"/>
      <c r="CA37" s="159">
        <v>0</v>
      </c>
      <c r="CB37" s="159">
        <v>2</v>
      </c>
      <c r="CC37" s="159"/>
      <c r="CD37" s="160"/>
      <c r="CE37" s="157">
        <v>2</v>
      </c>
      <c r="CF37" s="158">
        <v>2</v>
      </c>
      <c r="CG37" s="158"/>
      <c r="CH37" s="158"/>
      <c r="CI37" s="159">
        <v>1</v>
      </c>
      <c r="CJ37" s="159">
        <v>1</v>
      </c>
      <c r="CK37" s="159"/>
      <c r="CL37" s="160"/>
      <c r="CM37" s="157">
        <v>0</v>
      </c>
      <c r="CN37" s="158">
        <v>4</v>
      </c>
      <c r="CO37" s="158"/>
      <c r="CP37" s="158"/>
      <c r="CQ37" s="159">
        <v>1</v>
      </c>
      <c r="CR37" s="159">
        <v>1</v>
      </c>
      <c r="CS37" s="159"/>
      <c r="CT37" s="160"/>
      <c r="CU37" s="157">
        <v>1</v>
      </c>
      <c r="CV37" s="158">
        <v>3</v>
      </c>
      <c r="CW37" s="158"/>
      <c r="CX37" s="158"/>
      <c r="CY37" s="159">
        <v>2</v>
      </c>
      <c r="CZ37" s="159">
        <v>0</v>
      </c>
      <c r="DA37" s="159"/>
      <c r="DB37" s="160"/>
      <c r="DC37" s="157"/>
      <c r="DD37" s="158"/>
      <c r="DE37" s="158"/>
      <c r="DF37" s="158"/>
      <c r="DG37" s="159"/>
      <c r="DH37" s="159"/>
      <c r="DI37" s="159"/>
      <c r="DJ37" s="160"/>
      <c r="DK37" s="157"/>
      <c r="DL37" s="158"/>
      <c r="DM37" s="158"/>
      <c r="DN37" s="158"/>
      <c r="DO37" s="159"/>
      <c r="DP37" s="159"/>
      <c r="DQ37" s="159"/>
      <c r="DR37" s="160"/>
      <c r="DS37" s="157"/>
      <c r="DT37" s="158"/>
      <c r="DU37" s="158"/>
      <c r="DV37" s="158"/>
      <c r="DW37" s="159"/>
      <c r="DX37" s="159"/>
      <c r="DY37" s="159"/>
      <c r="DZ37" s="160"/>
    </row>
    <row r="38" spans="1:130" ht="12" customHeight="1" x14ac:dyDescent="0.25">
      <c r="A38" s="152">
        <v>35</v>
      </c>
      <c r="B38" s="168" t="s">
        <v>257</v>
      </c>
      <c r="C38" s="168" t="s">
        <v>416</v>
      </c>
      <c r="D38" s="168">
        <f t="shared" si="15"/>
        <v>2</v>
      </c>
      <c r="E38" s="168">
        <f t="shared" si="16"/>
        <v>37.5</v>
      </c>
      <c r="F38" s="168">
        <f t="shared" si="17"/>
        <v>50</v>
      </c>
      <c r="G38" s="153">
        <f t="shared" si="18"/>
        <v>3</v>
      </c>
      <c r="H38" s="154">
        <f t="shared" si="19"/>
        <v>5</v>
      </c>
      <c r="I38" s="154">
        <f t="shared" si="20"/>
        <v>8</v>
      </c>
      <c r="J38" s="154">
        <f t="shared" si="21"/>
        <v>0</v>
      </c>
      <c r="K38" s="154">
        <f t="shared" si="22"/>
        <v>0</v>
      </c>
      <c r="L38" s="169">
        <f t="shared" si="23"/>
        <v>0</v>
      </c>
      <c r="M38" s="170">
        <f t="shared" si="24"/>
        <v>2</v>
      </c>
      <c r="N38" s="155">
        <f t="shared" si="25"/>
        <v>2</v>
      </c>
      <c r="O38" s="155">
        <f t="shared" si="26"/>
        <v>4</v>
      </c>
      <c r="P38" s="155">
        <f t="shared" si="27"/>
        <v>0</v>
      </c>
      <c r="Q38" s="155">
        <f t="shared" si="28"/>
        <v>0</v>
      </c>
      <c r="R38" s="156">
        <f t="shared" si="29"/>
        <v>0</v>
      </c>
      <c r="S38" s="157">
        <v>1</v>
      </c>
      <c r="T38" s="158">
        <v>3</v>
      </c>
      <c r="U38" s="158"/>
      <c r="V38" s="158"/>
      <c r="W38" s="159">
        <v>1</v>
      </c>
      <c r="X38" s="159">
        <v>1</v>
      </c>
      <c r="Y38" s="159"/>
      <c r="Z38" s="160"/>
      <c r="AA38" s="157"/>
      <c r="AB38" s="158"/>
      <c r="AC38" s="158"/>
      <c r="AD38" s="158"/>
      <c r="AE38" s="159"/>
      <c r="AF38" s="159"/>
      <c r="AG38" s="159"/>
      <c r="AH38" s="160"/>
      <c r="AI38" s="157">
        <v>2</v>
      </c>
      <c r="AJ38" s="158">
        <v>2</v>
      </c>
      <c r="AK38" s="158"/>
      <c r="AL38" s="158"/>
      <c r="AM38" s="159">
        <v>1</v>
      </c>
      <c r="AN38" s="159">
        <v>1</v>
      </c>
      <c r="AO38" s="159"/>
      <c r="AP38" s="160"/>
      <c r="AQ38" s="157"/>
      <c r="AR38" s="158"/>
      <c r="AS38" s="158"/>
      <c r="AT38" s="158"/>
      <c r="AU38" s="159"/>
      <c r="AV38" s="159"/>
      <c r="AW38" s="159"/>
      <c r="AX38" s="160"/>
      <c r="AY38" s="157"/>
      <c r="AZ38" s="158"/>
      <c r="BA38" s="158"/>
      <c r="BB38" s="158"/>
      <c r="BC38" s="159"/>
      <c r="BD38" s="159"/>
      <c r="BE38" s="159"/>
      <c r="BF38" s="160"/>
      <c r="BG38" s="157"/>
      <c r="BH38" s="158"/>
      <c r="BI38" s="158"/>
      <c r="BJ38" s="158"/>
      <c r="BK38" s="159"/>
      <c r="BL38" s="159"/>
      <c r="BM38" s="159"/>
      <c r="BN38" s="160"/>
      <c r="BO38" s="157"/>
      <c r="BP38" s="158"/>
      <c r="BQ38" s="158"/>
      <c r="BR38" s="158"/>
      <c r="BS38" s="159"/>
      <c r="BT38" s="159"/>
      <c r="BU38" s="159"/>
      <c r="BV38" s="160"/>
      <c r="BW38" s="157"/>
      <c r="BX38" s="158"/>
      <c r="BY38" s="158"/>
      <c r="BZ38" s="158"/>
      <c r="CA38" s="159"/>
      <c r="CB38" s="159"/>
      <c r="CC38" s="159"/>
      <c r="CD38" s="160"/>
      <c r="CE38" s="157"/>
      <c r="CF38" s="158"/>
      <c r="CG38" s="158"/>
      <c r="CH38" s="158"/>
      <c r="CI38" s="159"/>
      <c r="CJ38" s="159"/>
      <c r="CK38" s="159"/>
      <c r="CL38" s="160"/>
      <c r="CM38" s="157"/>
      <c r="CN38" s="158"/>
      <c r="CO38" s="158"/>
      <c r="CP38" s="158"/>
      <c r="CQ38" s="159"/>
      <c r="CR38" s="159"/>
      <c r="CS38" s="159"/>
      <c r="CT38" s="160"/>
      <c r="CU38" s="157"/>
      <c r="CV38" s="158"/>
      <c r="CW38" s="158"/>
      <c r="CX38" s="158"/>
      <c r="CY38" s="159"/>
      <c r="CZ38" s="159"/>
      <c r="DA38" s="159"/>
      <c r="DB38" s="160"/>
      <c r="DC38" s="157"/>
      <c r="DD38" s="158"/>
      <c r="DE38" s="158"/>
      <c r="DF38" s="158"/>
      <c r="DG38" s="159"/>
      <c r="DH38" s="159"/>
      <c r="DI38" s="159"/>
      <c r="DJ38" s="160"/>
      <c r="DK38" s="157"/>
      <c r="DL38" s="158"/>
      <c r="DM38" s="158"/>
      <c r="DN38" s="158"/>
      <c r="DO38" s="159"/>
      <c r="DP38" s="159"/>
      <c r="DQ38" s="159"/>
      <c r="DR38" s="160"/>
      <c r="DS38" s="157"/>
      <c r="DT38" s="158"/>
      <c r="DU38" s="158"/>
      <c r="DV38" s="158"/>
      <c r="DW38" s="159"/>
      <c r="DX38" s="159"/>
      <c r="DY38" s="159"/>
      <c r="DZ38" s="160"/>
    </row>
    <row r="39" spans="1:130" ht="12" customHeight="1" x14ac:dyDescent="0.25">
      <c r="A39" s="152">
        <v>36</v>
      </c>
      <c r="B39" s="171" t="s">
        <v>287</v>
      </c>
      <c r="C39" s="171" t="s">
        <v>45</v>
      </c>
      <c r="D39" s="171">
        <f t="shared" si="15"/>
        <v>5</v>
      </c>
      <c r="E39" s="171">
        <f t="shared" si="16"/>
        <v>35</v>
      </c>
      <c r="F39" s="171">
        <f t="shared" si="17"/>
        <v>50</v>
      </c>
      <c r="G39" s="153">
        <f t="shared" si="18"/>
        <v>7</v>
      </c>
      <c r="H39" s="154">
        <f t="shared" si="19"/>
        <v>13</v>
      </c>
      <c r="I39" s="154">
        <f t="shared" si="20"/>
        <v>20</v>
      </c>
      <c r="J39" s="154">
        <f t="shared" si="21"/>
        <v>0</v>
      </c>
      <c r="K39" s="154">
        <f t="shared" si="22"/>
        <v>0</v>
      </c>
      <c r="L39" s="169">
        <f t="shared" si="23"/>
        <v>0</v>
      </c>
      <c r="M39" s="170">
        <f t="shared" si="24"/>
        <v>5</v>
      </c>
      <c r="N39" s="155">
        <f t="shared" si="25"/>
        <v>5</v>
      </c>
      <c r="O39" s="155">
        <f t="shared" si="26"/>
        <v>10</v>
      </c>
      <c r="P39" s="155">
        <f t="shared" si="27"/>
        <v>0</v>
      </c>
      <c r="Q39" s="155">
        <f t="shared" si="28"/>
        <v>0</v>
      </c>
      <c r="R39" s="156">
        <f t="shared" si="29"/>
        <v>0</v>
      </c>
      <c r="S39" s="370"/>
      <c r="T39" s="371"/>
      <c r="U39" s="371"/>
      <c r="V39" s="371"/>
      <c r="W39" s="372"/>
      <c r="X39" s="372"/>
      <c r="Y39" s="372"/>
      <c r="Z39" s="373"/>
      <c r="AA39" s="370"/>
      <c r="AB39" s="371"/>
      <c r="AC39" s="371"/>
      <c r="AD39" s="371"/>
      <c r="AE39" s="372"/>
      <c r="AF39" s="372"/>
      <c r="AG39" s="372"/>
      <c r="AH39" s="373"/>
      <c r="AI39" s="370"/>
      <c r="AJ39" s="371"/>
      <c r="AK39" s="371"/>
      <c r="AL39" s="371"/>
      <c r="AM39" s="372"/>
      <c r="AN39" s="372"/>
      <c r="AO39" s="372"/>
      <c r="AP39" s="373"/>
      <c r="AQ39" s="370">
        <v>2</v>
      </c>
      <c r="AR39" s="371">
        <v>2</v>
      </c>
      <c r="AS39" s="371"/>
      <c r="AT39" s="371"/>
      <c r="AU39" s="372">
        <v>1</v>
      </c>
      <c r="AV39" s="372">
        <v>1</v>
      </c>
      <c r="AW39" s="372"/>
      <c r="AX39" s="373"/>
      <c r="AY39" s="370"/>
      <c r="AZ39" s="371"/>
      <c r="BA39" s="371"/>
      <c r="BB39" s="371"/>
      <c r="BC39" s="372"/>
      <c r="BD39" s="372"/>
      <c r="BE39" s="372"/>
      <c r="BF39" s="373"/>
      <c r="BG39" s="370"/>
      <c r="BH39" s="371"/>
      <c r="BI39" s="371"/>
      <c r="BJ39" s="371"/>
      <c r="BK39" s="372"/>
      <c r="BL39" s="372"/>
      <c r="BM39" s="372"/>
      <c r="BN39" s="373"/>
      <c r="BO39" s="370">
        <v>0</v>
      </c>
      <c r="BP39" s="371">
        <v>4</v>
      </c>
      <c r="BQ39" s="371"/>
      <c r="BR39" s="371"/>
      <c r="BS39" s="372">
        <v>1</v>
      </c>
      <c r="BT39" s="372">
        <v>1</v>
      </c>
      <c r="BU39" s="372"/>
      <c r="BV39" s="373"/>
      <c r="BW39" s="370"/>
      <c r="BX39" s="371"/>
      <c r="BY39" s="371"/>
      <c r="BZ39" s="371"/>
      <c r="CA39" s="372"/>
      <c r="CB39" s="372"/>
      <c r="CC39" s="372"/>
      <c r="CD39" s="373"/>
      <c r="CE39" s="370">
        <v>2</v>
      </c>
      <c r="CF39" s="371">
        <v>2</v>
      </c>
      <c r="CG39" s="371"/>
      <c r="CH39" s="371"/>
      <c r="CI39" s="372">
        <v>1</v>
      </c>
      <c r="CJ39" s="372">
        <v>1</v>
      </c>
      <c r="CK39" s="372"/>
      <c r="CL39" s="373"/>
      <c r="CM39" s="370">
        <v>2</v>
      </c>
      <c r="CN39" s="371">
        <v>2</v>
      </c>
      <c r="CO39" s="371"/>
      <c r="CP39" s="371"/>
      <c r="CQ39" s="372">
        <v>1</v>
      </c>
      <c r="CR39" s="372">
        <v>1</v>
      </c>
      <c r="CS39" s="372"/>
      <c r="CT39" s="373"/>
      <c r="CU39" s="370">
        <v>1</v>
      </c>
      <c r="CV39" s="371">
        <v>3</v>
      </c>
      <c r="CW39" s="371"/>
      <c r="CX39" s="371"/>
      <c r="CY39" s="372">
        <v>1</v>
      </c>
      <c r="CZ39" s="372">
        <v>1</v>
      </c>
      <c r="DA39" s="372"/>
      <c r="DB39" s="373"/>
      <c r="DC39" s="370"/>
      <c r="DD39" s="371"/>
      <c r="DE39" s="371"/>
      <c r="DF39" s="371"/>
      <c r="DG39" s="372"/>
      <c r="DH39" s="372"/>
      <c r="DI39" s="372"/>
      <c r="DJ39" s="373"/>
      <c r="DK39" s="370"/>
      <c r="DL39" s="371"/>
      <c r="DM39" s="371"/>
      <c r="DN39" s="371"/>
      <c r="DO39" s="372"/>
      <c r="DP39" s="372"/>
      <c r="DQ39" s="372"/>
      <c r="DR39" s="373"/>
      <c r="DS39" s="370"/>
      <c r="DT39" s="371"/>
      <c r="DU39" s="371"/>
      <c r="DV39" s="371"/>
      <c r="DW39" s="372"/>
      <c r="DX39" s="372"/>
      <c r="DY39" s="372"/>
      <c r="DZ39" s="373"/>
    </row>
    <row r="40" spans="1:130" ht="12" customHeight="1" x14ac:dyDescent="0.25">
      <c r="A40" s="152">
        <v>37</v>
      </c>
      <c r="B40" s="161" t="s">
        <v>364</v>
      </c>
      <c r="C40" s="161" t="s">
        <v>30</v>
      </c>
      <c r="D40" s="161">
        <f t="shared" si="15"/>
        <v>3</v>
      </c>
      <c r="E40" s="161">
        <f t="shared" si="16"/>
        <v>25</v>
      </c>
      <c r="F40" s="161">
        <f t="shared" si="17"/>
        <v>16.666666666666668</v>
      </c>
      <c r="G40" s="153">
        <f t="shared" si="18"/>
        <v>3</v>
      </c>
      <c r="H40" s="154">
        <f t="shared" si="19"/>
        <v>9</v>
      </c>
      <c r="I40" s="154">
        <f t="shared" si="20"/>
        <v>12</v>
      </c>
      <c r="J40" s="154">
        <f t="shared" si="21"/>
        <v>0</v>
      </c>
      <c r="K40" s="154">
        <f t="shared" si="22"/>
        <v>0</v>
      </c>
      <c r="L40" s="169">
        <f t="shared" si="23"/>
        <v>0</v>
      </c>
      <c r="M40" s="170">
        <f t="shared" si="24"/>
        <v>1</v>
      </c>
      <c r="N40" s="155">
        <f t="shared" si="25"/>
        <v>5</v>
      </c>
      <c r="O40" s="155">
        <f t="shared" si="26"/>
        <v>6</v>
      </c>
      <c r="P40" s="155">
        <f t="shared" si="27"/>
        <v>0</v>
      </c>
      <c r="Q40" s="155">
        <f t="shared" si="28"/>
        <v>0</v>
      </c>
      <c r="R40" s="156">
        <f t="shared" si="29"/>
        <v>0</v>
      </c>
      <c r="S40" s="370">
        <v>2</v>
      </c>
      <c r="T40" s="371">
        <v>2</v>
      </c>
      <c r="U40" s="371"/>
      <c r="V40" s="371"/>
      <c r="W40" s="372">
        <v>0</v>
      </c>
      <c r="X40" s="372">
        <v>2</v>
      </c>
      <c r="Y40" s="372"/>
      <c r="Z40" s="373"/>
      <c r="AA40" s="370"/>
      <c r="AB40" s="371"/>
      <c r="AC40" s="371"/>
      <c r="AD40" s="371"/>
      <c r="AE40" s="372"/>
      <c r="AF40" s="372"/>
      <c r="AG40" s="372"/>
      <c r="AH40" s="373"/>
      <c r="AI40" s="370"/>
      <c r="AJ40" s="371"/>
      <c r="AK40" s="371"/>
      <c r="AL40" s="371"/>
      <c r="AM40" s="372"/>
      <c r="AN40" s="372"/>
      <c r="AO40" s="372"/>
      <c r="AP40" s="373"/>
      <c r="AQ40" s="370"/>
      <c r="AR40" s="371"/>
      <c r="AS40" s="371"/>
      <c r="AT40" s="371"/>
      <c r="AU40" s="372"/>
      <c r="AV40" s="372"/>
      <c r="AW40" s="372"/>
      <c r="AX40" s="373"/>
      <c r="AY40" s="370"/>
      <c r="AZ40" s="371"/>
      <c r="BA40" s="371"/>
      <c r="BB40" s="371"/>
      <c r="BC40" s="372"/>
      <c r="BD40" s="372"/>
      <c r="BE40" s="372"/>
      <c r="BF40" s="373"/>
      <c r="BG40" s="370"/>
      <c r="BH40" s="371"/>
      <c r="BI40" s="371"/>
      <c r="BJ40" s="371"/>
      <c r="BK40" s="372"/>
      <c r="BL40" s="372"/>
      <c r="BM40" s="372"/>
      <c r="BN40" s="373"/>
      <c r="BO40" s="370"/>
      <c r="BP40" s="371"/>
      <c r="BQ40" s="371"/>
      <c r="BR40" s="371"/>
      <c r="BS40" s="372"/>
      <c r="BT40" s="372"/>
      <c r="BU40" s="372"/>
      <c r="BV40" s="373"/>
      <c r="BW40" s="370">
        <v>1</v>
      </c>
      <c r="BX40" s="371">
        <v>3</v>
      </c>
      <c r="BY40" s="371"/>
      <c r="BZ40" s="371"/>
      <c r="CA40" s="372">
        <v>0</v>
      </c>
      <c r="CB40" s="372">
        <v>2</v>
      </c>
      <c r="CC40" s="372"/>
      <c r="CD40" s="373"/>
      <c r="CE40" s="370"/>
      <c r="CF40" s="371"/>
      <c r="CG40" s="371"/>
      <c r="CH40" s="371"/>
      <c r="CI40" s="372"/>
      <c r="CJ40" s="372"/>
      <c r="CK40" s="372"/>
      <c r="CL40" s="373"/>
      <c r="CM40" s="370"/>
      <c r="CN40" s="371"/>
      <c r="CO40" s="371"/>
      <c r="CP40" s="371"/>
      <c r="CQ40" s="372"/>
      <c r="CR40" s="372"/>
      <c r="CS40" s="372"/>
      <c r="CT40" s="373"/>
      <c r="CU40" s="370">
        <v>0</v>
      </c>
      <c r="CV40" s="371">
        <v>4</v>
      </c>
      <c r="CW40" s="371"/>
      <c r="CX40" s="371"/>
      <c r="CY40" s="372">
        <v>1</v>
      </c>
      <c r="CZ40" s="372">
        <v>1</v>
      </c>
      <c r="DA40" s="372"/>
      <c r="DB40" s="373"/>
      <c r="DC40" s="370"/>
      <c r="DD40" s="371"/>
      <c r="DE40" s="371"/>
      <c r="DF40" s="371"/>
      <c r="DG40" s="372"/>
      <c r="DH40" s="372"/>
      <c r="DI40" s="372"/>
      <c r="DJ40" s="373"/>
      <c r="DK40" s="370"/>
      <c r="DL40" s="371"/>
      <c r="DM40" s="371"/>
      <c r="DN40" s="371"/>
      <c r="DO40" s="372"/>
      <c r="DP40" s="372"/>
      <c r="DQ40" s="372"/>
      <c r="DR40" s="373"/>
      <c r="DS40" s="370"/>
      <c r="DT40" s="371"/>
      <c r="DU40" s="371"/>
      <c r="DV40" s="371"/>
      <c r="DW40" s="372"/>
      <c r="DX40" s="372"/>
      <c r="DY40" s="372"/>
      <c r="DZ40" s="373"/>
    </row>
    <row r="41" spans="1:130" ht="12" customHeight="1" x14ac:dyDescent="0.25">
      <c r="A41" s="152">
        <v>38</v>
      </c>
      <c r="B41" s="168" t="s">
        <v>303</v>
      </c>
      <c r="C41" s="168" t="s">
        <v>417</v>
      </c>
      <c r="D41" s="168">
        <f t="shared" si="15"/>
        <v>7</v>
      </c>
      <c r="E41" s="168">
        <f t="shared" si="16"/>
        <v>35.714285714285715</v>
      </c>
      <c r="F41" s="168">
        <f t="shared" si="17"/>
        <v>40</v>
      </c>
      <c r="G41" s="153">
        <f t="shared" si="18"/>
        <v>10</v>
      </c>
      <c r="H41" s="154">
        <f t="shared" si="19"/>
        <v>18</v>
      </c>
      <c r="I41" s="154">
        <f t="shared" si="20"/>
        <v>28</v>
      </c>
      <c r="J41" s="154">
        <f t="shared" si="21"/>
        <v>0</v>
      </c>
      <c r="K41" s="154">
        <f t="shared" si="22"/>
        <v>0</v>
      </c>
      <c r="L41" s="169">
        <f t="shared" si="23"/>
        <v>0</v>
      </c>
      <c r="M41" s="170">
        <f t="shared" si="24"/>
        <v>6</v>
      </c>
      <c r="N41" s="155">
        <f t="shared" si="25"/>
        <v>9</v>
      </c>
      <c r="O41" s="155">
        <f t="shared" si="26"/>
        <v>15</v>
      </c>
      <c r="P41" s="155">
        <f t="shared" si="27"/>
        <v>0</v>
      </c>
      <c r="Q41" s="155">
        <f t="shared" si="28"/>
        <v>0</v>
      </c>
      <c r="R41" s="156">
        <f t="shared" si="29"/>
        <v>0</v>
      </c>
      <c r="S41" s="370">
        <v>1</v>
      </c>
      <c r="T41" s="371">
        <v>3</v>
      </c>
      <c r="U41" s="371"/>
      <c r="V41" s="371"/>
      <c r="W41" s="372">
        <v>1</v>
      </c>
      <c r="X41" s="372">
        <v>1</v>
      </c>
      <c r="Y41" s="372"/>
      <c r="Z41" s="373"/>
      <c r="AA41" s="370">
        <v>1</v>
      </c>
      <c r="AB41" s="371">
        <v>3</v>
      </c>
      <c r="AC41" s="371"/>
      <c r="AD41" s="371"/>
      <c r="AE41" s="372">
        <v>1</v>
      </c>
      <c r="AF41" s="372">
        <v>1</v>
      </c>
      <c r="AG41" s="372"/>
      <c r="AH41" s="373"/>
      <c r="AI41" s="370"/>
      <c r="AJ41" s="371"/>
      <c r="AK41" s="371"/>
      <c r="AL41" s="371"/>
      <c r="AM41" s="372">
        <v>0</v>
      </c>
      <c r="AN41" s="372">
        <v>1</v>
      </c>
      <c r="AO41" s="372"/>
      <c r="AP41" s="373"/>
      <c r="AQ41" s="370">
        <v>2</v>
      </c>
      <c r="AR41" s="371">
        <v>2</v>
      </c>
      <c r="AS41" s="371"/>
      <c r="AT41" s="371"/>
      <c r="AU41" s="372">
        <v>1</v>
      </c>
      <c r="AV41" s="372">
        <v>1</v>
      </c>
      <c r="AW41" s="372"/>
      <c r="AX41" s="373"/>
      <c r="AY41" s="370">
        <v>2</v>
      </c>
      <c r="AZ41" s="371">
        <v>2</v>
      </c>
      <c r="BA41" s="371"/>
      <c r="BB41" s="371"/>
      <c r="BC41" s="372">
        <v>2</v>
      </c>
      <c r="BD41" s="372">
        <v>0</v>
      </c>
      <c r="BE41" s="372"/>
      <c r="BF41" s="373"/>
      <c r="BG41" s="370">
        <v>2</v>
      </c>
      <c r="BH41" s="371">
        <v>2</v>
      </c>
      <c r="BI41" s="371"/>
      <c r="BJ41" s="371"/>
      <c r="BK41" s="372">
        <v>0</v>
      </c>
      <c r="BL41" s="372">
        <v>2</v>
      </c>
      <c r="BM41" s="372"/>
      <c r="BN41" s="373"/>
      <c r="BO41" s="370"/>
      <c r="BP41" s="371"/>
      <c r="BQ41" s="371"/>
      <c r="BR41" s="371"/>
      <c r="BS41" s="372"/>
      <c r="BT41" s="372"/>
      <c r="BU41" s="372"/>
      <c r="BV41" s="373"/>
      <c r="BW41" s="370">
        <v>2</v>
      </c>
      <c r="BX41" s="371">
        <v>2</v>
      </c>
      <c r="BY41" s="371"/>
      <c r="BZ41" s="371"/>
      <c r="CA41" s="372">
        <v>1</v>
      </c>
      <c r="CB41" s="372">
        <v>1</v>
      </c>
      <c r="CC41" s="372"/>
      <c r="CD41" s="373"/>
      <c r="CE41" s="370">
        <v>0</v>
      </c>
      <c r="CF41" s="371">
        <v>4</v>
      </c>
      <c r="CG41" s="371"/>
      <c r="CH41" s="371"/>
      <c r="CI41" s="372">
        <v>0</v>
      </c>
      <c r="CJ41" s="372">
        <v>2</v>
      </c>
      <c r="CK41" s="372"/>
      <c r="CL41" s="373"/>
      <c r="CM41" s="370"/>
      <c r="CN41" s="371"/>
      <c r="CO41" s="371"/>
      <c r="CP41" s="371"/>
      <c r="CQ41" s="372"/>
      <c r="CR41" s="372"/>
      <c r="CS41" s="372"/>
      <c r="CT41" s="373"/>
      <c r="CU41" s="370"/>
      <c r="CV41" s="371"/>
      <c r="CW41" s="371"/>
      <c r="CX41" s="371"/>
      <c r="CY41" s="372"/>
      <c r="CZ41" s="372"/>
      <c r="DA41" s="372"/>
      <c r="DB41" s="373"/>
      <c r="DC41" s="370"/>
      <c r="DD41" s="371"/>
      <c r="DE41" s="371"/>
      <c r="DF41" s="371"/>
      <c r="DG41" s="372"/>
      <c r="DH41" s="372"/>
      <c r="DI41" s="372"/>
      <c r="DJ41" s="373"/>
      <c r="DK41" s="370"/>
      <c r="DL41" s="371"/>
      <c r="DM41" s="371"/>
      <c r="DN41" s="371"/>
      <c r="DO41" s="372"/>
      <c r="DP41" s="372"/>
      <c r="DQ41" s="372"/>
      <c r="DR41" s="373"/>
      <c r="DS41" s="370"/>
      <c r="DT41" s="371"/>
      <c r="DU41" s="371"/>
      <c r="DV41" s="371"/>
      <c r="DW41" s="372"/>
      <c r="DX41" s="372"/>
      <c r="DY41" s="372"/>
      <c r="DZ41" s="373"/>
    </row>
    <row r="42" spans="1:130" ht="12" customHeight="1" x14ac:dyDescent="0.25">
      <c r="A42" s="152">
        <v>39</v>
      </c>
      <c r="B42" s="173" t="s">
        <v>285</v>
      </c>
      <c r="C42" s="173" t="s">
        <v>229</v>
      </c>
      <c r="D42" s="173">
        <f t="shared" si="15"/>
        <v>1.5</v>
      </c>
      <c r="E42" s="173">
        <f t="shared" si="16"/>
        <v>33.333333333333336</v>
      </c>
      <c r="F42" s="173">
        <f t="shared" si="17"/>
        <v>66.666666666666671</v>
      </c>
      <c r="G42" s="153">
        <f t="shared" si="18"/>
        <v>2</v>
      </c>
      <c r="H42" s="154">
        <f t="shared" si="19"/>
        <v>4</v>
      </c>
      <c r="I42" s="154">
        <f t="shared" si="20"/>
        <v>6</v>
      </c>
      <c r="J42" s="154">
        <f t="shared" si="21"/>
        <v>0</v>
      </c>
      <c r="K42" s="154">
        <f t="shared" si="22"/>
        <v>0</v>
      </c>
      <c r="L42" s="169">
        <f t="shared" si="23"/>
        <v>0</v>
      </c>
      <c r="M42" s="170">
        <f t="shared" si="24"/>
        <v>2</v>
      </c>
      <c r="N42" s="155">
        <f t="shared" si="25"/>
        <v>1</v>
      </c>
      <c r="O42" s="155">
        <f t="shared" si="26"/>
        <v>3</v>
      </c>
      <c r="P42" s="155">
        <f t="shared" si="27"/>
        <v>0</v>
      </c>
      <c r="Q42" s="155">
        <f t="shared" si="28"/>
        <v>0</v>
      </c>
      <c r="R42" s="156">
        <f t="shared" si="29"/>
        <v>0</v>
      </c>
      <c r="S42" s="157">
        <v>1</v>
      </c>
      <c r="T42" s="158">
        <v>1</v>
      </c>
      <c r="U42" s="158"/>
      <c r="V42" s="158"/>
      <c r="W42" s="159">
        <v>0</v>
      </c>
      <c r="X42" s="159">
        <v>1</v>
      </c>
      <c r="Y42" s="159"/>
      <c r="Z42" s="160"/>
      <c r="AA42" s="157"/>
      <c r="AB42" s="158"/>
      <c r="AC42" s="158"/>
      <c r="AD42" s="158"/>
      <c r="AE42" s="159"/>
      <c r="AF42" s="159"/>
      <c r="AG42" s="159"/>
      <c r="AH42" s="160"/>
      <c r="AI42" s="157"/>
      <c r="AJ42" s="158"/>
      <c r="AK42" s="158"/>
      <c r="AL42" s="158"/>
      <c r="AM42" s="159"/>
      <c r="AN42" s="159"/>
      <c r="AO42" s="159"/>
      <c r="AP42" s="160"/>
      <c r="AQ42" s="157"/>
      <c r="AR42" s="158"/>
      <c r="AS42" s="158"/>
      <c r="AT42" s="158"/>
      <c r="AU42" s="159"/>
      <c r="AV42" s="159"/>
      <c r="AW42" s="159"/>
      <c r="AX42" s="160"/>
      <c r="AY42" s="157"/>
      <c r="AZ42" s="158"/>
      <c r="BA42" s="158"/>
      <c r="BB42" s="158"/>
      <c r="BC42" s="159"/>
      <c r="BD42" s="159"/>
      <c r="BE42" s="159"/>
      <c r="BF42" s="160"/>
      <c r="BG42" s="157"/>
      <c r="BH42" s="158"/>
      <c r="BI42" s="158"/>
      <c r="BJ42" s="158"/>
      <c r="BK42" s="159"/>
      <c r="BL42" s="159"/>
      <c r="BM42" s="159"/>
      <c r="BN42" s="160"/>
      <c r="BO42" s="157">
        <v>1</v>
      </c>
      <c r="BP42" s="158">
        <v>3</v>
      </c>
      <c r="BQ42" s="158"/>
      <c r="BR42" s="158"/>
      <c r="BS42" s="159">
        <v>2</v>
      </c>
      <c r="BT42" s="159">
        <v>0</v>
      </c>
      <c r="BU42" s="159"/>
      <c r="BV42" s="160"/>
      <c r="BW42" s="157"/>
      <c r="BX42" s="158"/>
      <c r="BY42" s="158"/>
      <c r="BZ42" s="158"/>
      <c r="CA42" s="159"/>
      <c r="CB42" s="159"/>
      <c r="CC42" s="159"/>
      <c r="CD42" s="160"/>
      <c r="CE42" s="157"/>
      <c r="CF42" s="158"/>
      <c r="CG42" s="158"/>
      <c r="CH42" s="158"/>
      <c r="CI42" s="159"/>
      <c r="CJ42" s="159"/>
      <c r="CK42" s="159"/>
      <c r="CL42" s="160"/>
      <c r="CM42" s="157"/>
      <c r="CN42" s="158"/>
      <c r="CO42" s="158"/>
      <c r="CP42" s="158"/>
      <c r="CQ42" s="159"/>
      <c r="CR42" s="159"/>
      <c r="CS42" s="159"/>
      <c r="CT42" s="160"/>
      <c r="CU42" s="157"/>
      <c r="CV42" s="158"/>
      <c r="CW42" s="158"/>
      <c r="CX42" s="158"/>
      <c r="CY42" s="159"/>
      <c r="CZ42" s="159"/>
      <c r="DA42" s="159"/>
      <c r="DB42" s="160"/>
      <c r="DC42" s="157"/>
      <c r="DD42" s="158"/>
      <c r="DE42" s="158"/>
      <c r="DF42" s="158"/>
      <c r="DG42" s="159"/>
      <c r="DH42" s="159"/>
      <c r="DI42" s="159"/>
      <c r="DJ42" s="160"/>
      <c r="DK42" s="157"/>
      <c r="DL42" s="158"/>
      <c r="DM42" s="158"/>
      <c r="DN42" s="158"/>
      <c r="DO42" s="159"/>
      <c r="DP42" s="159"/>
      <c r="DQ42" s="159"/>
      <c r="DR42" s="160"/>
      <c r="DS42" s="157"/>
      <c r="DT42" s="158"/>
      <c r="DU42" s="158"/>
      <c r="DV42" s="158"/>
      <c r="DW42" s="159"/>
      <c r="DX42" s="159"/>
      <c r="DY42" s="159"/>
      <c r="DZ42" s="160"/>
    </row>
    <row r="43" spans="1:130" ht="12" customHeight="1" x14ac:dyDescent="0.25">
      <c r="A43" s="152">
        <v>40</v>
      </c>
      <c r="B43" s="171" t="s">
        <v>443</v>
      </c>
      <c r="C43" s="171" t="s">
        <v>45</v>
      </c>
      <c r="D43" s="171">
        <f t="shared" si="15"/>
        <v>6</v>
      </c>
      <c r="E43" s="171">
        <f t="shared" si="16"/>
        <v>33.333333333333336</v>
      </c>
      <c r="F43" s="171">
        <f t="shared" si="17"/>
        <v>25</v>
      </c>
      <c r="G43" s="153">
        <f t="shared" si="18"/>
        <v>8</v>
      </c>
      <c r="H43" s="154">
        <f t="shared" si="19"/>
        <v>16</v>
      </c>
      <c r="I43" s="154">
        <f t="shared" si="20"/>
        <v>24</v>
      </c>
      <c r="J43" s="154">
        <f t="shared" si="21"/>
        <v>0</v>
      </c>
      <c r="K43" s="154">
        <f t="shared" si="22"/>
        <v>0</v>
      </c>
      <c r="L43" s="169">
        <f t="shared" si="23"/>
        <v>0</v>
      </c>
      <c r="M43" s="170">
        <f t="shared" si="24"/>
        <v>3</v>
      </c>
      <c r="N43" s="155">
        <f t="shared" si="25"/>
        <v>9</v>
      </c>
      <c r="O43" s="155">
        <f t="shared" si="26"/>
        <v>12</v>
      </c>
      <c r="P43" s="155">
        <f t="shared" si="27"/>
        <v>0</v>
      </c>
      <c r="Q43" s="155">
        <f t="shared" si="28"/>
        <v>0</v>
      </c>
      <c r="R43" s="156">
        <f t="shared" si="29"/>
        <v>0</v>
      </c>
      <c r="S43" s="157">
        <v>1</v>
      </c>
      <c r="T43" s="371">
        <v>3</v>
      </c>
      <c r="U43" s="371"/>
      <c r="V43" s="371"/>
      <c r="W43" s="372">
        <v>0</v>
      </c>
      <c r="X43" s="372">
        <v>2</v>
      </c>
      <c r="Y43" s="372"/>
      <c r="Z43" s="373"/>
      <c r="AA43" s="157">
        <v>2</v>
      </c>
      <c r="AB43" s="371">
        <v>2</v>
      </c>
      <c r="AC43" s="371"/>
      <c r="AD43" s="371"/>
      <c r="AE43" s="372">
        <v>0</v>
      </c>
      <c r="AF43" s="372">
        <v>2</v>
      </c>
      <c r="AG43" s="372"/>
      <c r="AH43" s="373"/>
      <c r="AI43" s="157">
        <v>1</v>
      </c>
      <c r="AJ43" s="371">
        <v>3</v>
      </c>
      <c r="AK43" s="371"/>
      <c r="AL43" s="371"/>
      <c r="AM43" s="372">
        <v>0</v>
      </c>
      <c r="AN43" s="372">
        <v>2</v>
      </c>
      <c r="AO43" s="372"/>
      <c r="AP43" s="373"/>
      <c r="AQ43" s="157"/>
      <c r="AR43" s="371"/>
      <c r="AS43" s="371"/>
      <c r="AT43" s="371"/>
      <c r="AU43" s="372"/>
      <c r="AV43" s="372"/>
      <c r="AW43" s="372"/>
      <c r="AX43" s="373"/>
      <c r="AY43" s="157"/>
      <c r="AZ43" s="371"/>
      <c r="BA43" s="371"/>
      <c r="BB43" s="371"/>
      <c r="BC43" s="372"/>
      <c r="BD43" s="372"/>
      <c r="BE43" s="372"/>
      <c r="BF43" s="373"/>
      <c r="BG43" s="157">
        <v>1</v>
      </c>
      <c r="BH43" s="371">
        <v>3</v>
      </c>
      <c r="BI43" s="371"/>
      <c r="BJ43" s="371"/>
      <c r="BK43" s="372">
        <v>2</v>
      </c>
      <c r="BL43" s="372">
        <v>0</v>
      </c>
      <c r="BM43" s="372"/>
      <c r="BN43" s="373"/>
      <c r="BO43" s="157">
        <v>1</v>
      </c>
      <c r="BP43" s="371">
        <v>3</v>
      </c>
      <c r="BQ43" s="371"/>
      <c r="BR43" s="371"/>
      <c r="BS43" s="372">
        <v>0</v>
      </c>
      <c r="BT43" s="372">
        <v>2</v>
      </c>
      <c r="BU43" s="372"/>
      <c r="BV43" s="373"/>
      <c r="BW43" s="157"/>
      <c r="BX43" s="371"/>
      <c r="BY43" s="371"/>
      <c r="BZ43" s="371"/>
      <c r="CA43" s="372"/>
      <c r="CB43" s="372"/>
      <c r="CC43" s="372"/>
      <c r="CD43" s="373"/>
      <c r="CE43" s="157">
        <v>2</v>
      </c>
      <c r="CF43" s="371">
        <v>2</v>
      </c>
      <c r="CG43" s="371"/>
      <c r="CH43" s="371"/>
      <c r="CI43" s="372">
        <v>1</v>
      </c>
      <c r="CJ43" s="372">
        <v>1</v>
      </c>
      <c r="CK43" s="372"/>
      <c r="CL43" s="373"/>
      <c r="CM43" s="157"/>
      <c r="CN43" s="371"/>
      <c r="CO43" s="371"/>
      <c r="CP43" s="371"/>
      <c r="CQ43" s="372"/>
      <c r="CR43" s="372"/>
      <c r="CS43" s="372"/>
      <c r="CT43" s="373"/>
      <c r="CU43" s="157"/>
      <c r="CV43" s="371"/>
      <c r="CW43" s="371"/>
      <c r="CX43" s="371"/>
      <c r="CY43" s="372"/>
      <c r="CZ43" s="372"/>
      <c r="DA43" s="372"/>
      <c r="DB43" s="373"/>
      <c r="DC43" s="157"/>
      <c r="DD43" s="371"/>
      <c r="DE43" s="371"/>
      <c r="DF43" s="371"/>
      <c r="DG43" s="372"/>
      <c r="DH43" s="372"/>
      <c r="DI43" s="372"/>
      <c r="DJ43" s="373"/>
      <c r="DK43" s="157"/>
      <c r="DL43" s="371"/>
      <c r="DM43" s="371"/>
      <c r="DN43" s="371"/>
      <c r="DO43" s="372"/>
      <c r="DP43" s="372"/>
      <c r="DQ43" s="372"/>
      <c r="DR43" s="373"/>
      <c r="DS43" s="157"/>
      <c r="DT43" s="371"/>
      <c r="DU43" s="371"/>
      <c r="DV43" s="371"/>
      <c r="DW43" s="372"/>
      <c r="DX43" s="372"/>
      <c r="DY43" s="372"/>
      <c r="DZ43" s="373"/>
    </row>
    <row r="44" spans="1:130" ht="12" customHeight="1" x14ac:dyDescent="0.25">
      <c r="A44" s="152">
        <v>41</v>
      </c>
      <c r="B44" s="168" t="s">
        <v>310</v>
      </c>
      <c r="C44" s="168" t="s">
        <v>417</v>
      </c>
      <c r="D44" s="168">
        <f t="shared" si="15"/>
        <v>4</v>
      </c>
      <c r="E44" s="168">
        <f t="shared" si="16"/>
        <v>31.25</v>
      </c>
      <c r="F44" s="168">
        <f t="shared" si="17"/>
        <v>25</v>
      </c>
      <c r="G44" s="153">
        <f t="shared" si="18"/>
        <v>5</v>
      </c>
      <c r="H44" s="154">
        <f t="shared" si="19"/>
        <v>11</v>
      </c>
      <c r="I44" s="154">
        <f t="shared" si="20"/>
        <v>16</v>
      </c>
      <c r="J44" s="154">
        <f t="shared" si="21"/>
        <v>0</v>
      </c>
      <c r="K44" s="154">
        <f t="shared" si="22"/>
        <v>0</v>
      </c>
      <c r="L44" s="169">
        <f t="shared" si="23"/>
        <v>0</v>
      </c>
      <c r="M44" s="170">
        <f t="shared" si="24"/>
        <v>2</v>
      </c>
      <c r="N44" s="155">
        <f t="shared" si="25"/>
        <v>6</v>
      </c>
      <c r="O44" s="155">
        <f t="shared" si="26"/>
        <v>8</v>
      </c>
      <c r="P44" s="155">
        <f t="shared" si="27"/>
        <v>0</v>
      </c>
      <c r="Q44" s="155">
        <f t="shared" si="28"/>
        <v>0</v>
      </c>
      <c r="R44" s="156">
        <f t="shared" si="29"/>
        <v>0</v>
      </c>
      <c r="S44" s="157">
        <v>1</v>
      </c>
      <c r="T44" s="158">
        <v>3</v>
      </c>
      <c r="U44" s="158"/>
      <c r="V44" s="158"/>
      <c r="W44" s="159">
        <v>1</v>
      </c>
      <c r="X44" s="159">
        <v>1</v>
      </c>
      <c r="Y44" s="159"/>
      <c r="Z44" s="160"/>
      <c r="AA44" s="157"/>
      <c r="AB44" s="158"/>
      <c r="AC44" s="158"/>
      <c r="AD44" s="158"/>
      <c r="AE44" s="159"/>
      <c r="AF44" s="159"/>
      <c r="AG44" s="159"/>
      <c r="AH44" s="160"/>
      <c r="AI44" s="157"/>
      <c r="AJ44" s="158"/>
      <c r="AK44" s="158"/>
      <c r="AL44" s="158"/>
      <c r="AM44" s="159"/>
      <c r="AN44" s="159"/>
      <c r="AO44" s="159"/>
      <c r="AP44" s="160"/>
      <c r="AQ44" s="157"/>
      <c r="AR44" s="158"/>
      <c r="AS44" s="158"/>
      <c r="AT44" s="158"/>
      <c r="AU44" s="159"/>
      <c r="AV44" s="159"/>
      <c r="AW44" s="159"/>
      <c r="AX44" s="160"/>
      <c r="AY44" s="157">
        <v>0</v>
      </c>
      <c r="AZ44" s="158">
        <v>4</v>
      </c>
      <c r="BA44" s="158"/>
      <c r="BB44" s="158"/>
      <c r="BC44" s="159">
        <v>0</v>
      </c>
      <c r="BD44" s="159">
        <v>2</v>
      </c>
      <c r="BE44" s="159"/>
      <c r="BF44" s="160"/>
      <c r="BG44" s="157">
        <v>2</v>
      </c>
      <c r="BH44" s="158">
        <v>2</v>
      </c>
      <c r="BI44" s="158"/>
      <c r="BJ44" s="158"/>
      <c r="BK44" s="159">
        <v>0</v>
      </c>
      <c r="BL44" s="159">
        <v>2</v>
      </c>
      <c r="BM44" s="159"/>
      <c r="BN44" s="160"/>
      <c r="BO44" s="157"/>
      <c r="BP44" s="158"/>
      <c r="BQ44" s="158"/>
      <c r="BR44" s="158"/>
      <c r="BS44" s="159"/>
      <c r="BT44" s="159"/>
      <c r="BU44" s="159"/>
      <c r="BV44" s="160"/>
      <c r="BW44" s="157"/>
      <c r="BX44" s="158"/>
      <c r="BY44" s="158"/>
      <c r="BZ44" s="158"/>
      <c r="CA44" s="159"/>
      <c r="CB44" s="159"/>
      <c r="CC44" s="159"/>
      <c r="CD44" s="160"/>
      <c r="CE44" s="157">
        <v>2</v>
      </c>
      <c r="CF44" s="158">
        <v>2</v>
      </c>
      <c r="CG44" s="158"/>
      <c r="CH44" s="158"/>
      <c r="CI44" s="159">
        <v>1</v>
      </c>
      <c r="CJ44" s="159">
        <v>1</v>
      </c>
      <c r="CK44" s="159"/>
      <c r="CL44" s="160"/>
      <c r="CM44" s="157"/>
      <c r="CN44" s="158"/>
      <c r="CO44" s="158"/>
      <c r="CP44" s="158"/>
      <c r="CQ44" s="159"/>
      <c r="CR44" s="159"/>
      <c r="CS44" s="159"/>
      <c r="CT44" s="160"/>
      <c r="CU44" s="157"/>
      <c r="CV44" s="158"/>
      <c r="CW44" s="158"/>
      <c r="CX44" s="158"/>
      <c r="CY44" s="159"/>
      <c r="CZ44" s="159"/>
      <c r="DA44" s="159"/>
      <c r="DB44" s="160"/>
      <c r="DC44" s="157"/>
      <c r="DD44" s="158"/>
      <c r="DE44" s="158"/>
      <c r="DF44" s="158"/>
      <c r="DG44" s="159"/>
      <c r="DH44" s="159"/>
      <c r="DI44" s="159"/>
      <c r="DJ44" s="160"/>
      <c r="DK44" s="157"/>
      <c r="DL44" s="158"/>
      <c r="DM44" s="158"/>
      <c r="DN44" s="158"/>
      <c r="DO44" s="159"/>
      <c r="DP44" s="159"/>
      <c r="DQ44" s="159"/>
      <c r="DR44" s="160"/>
      <c r="DS44" s="157"/>
      <c r="DT44" s="158"/>
      <c r="DU44" s="158"/>
      <c r="DV44" s="158"/>
      <c r="DW44" s="159"/>
      <c r="DX44" s="159"/>
      <c r="DY44" s="159"/>
      <c r="DZ44" s="160"/>
    </row>
    <row r="45" spans="1:130" ht="12" customHeight="1" x14ac:dyDescent="0.25">
      <c r="A45" s="152">
        <v>42</v>
      </c>
      <c r="B45" s="161" t="s">
        <v>292</v>
      </c>
      <c r="C45" s="161" t="s">
        <v>30</v>
      </c>
      <c r="D45" s="161">
        <f t="shared" si="15"/>
        <v>7.5</v>
      </c>
      <c r="E45" s="161">
        <f t="shared" si="16"/>
        <v>30</v>
      </c>
      <c r="F45" s="161">
        <f t="shared" si="17"/>
        <v>42.857142857142854</v>
      </c>
      <c r="G45" s="153">
        <f t="shared" si="18"/>
        <v>9</v>
      </c>
      <c r="H45" s="154">
        <f t="shared" si="19"/>
        <v>21</v>
      </c>
      <c r="I45" s="154">
        <f t="shared" si="20"/>
        <v>30</v>
      </c>
      <c r="J45" s="154">
        <f t="shared" si="21"/>
        <v>0</v>
      </c>
      <c r="K45" s="154">
        <f t="shared" si="22"/>
        <v>0</v>
      </c>
      <c r="L45" s="169">
        <f t="shared" si="23"/>
        <v>0</v>
      </c>
      <c r="M45" s="170">
        <f t="shared" si="24"/>
        <v>6</v>
      </c>
      <c r="N45" s="155">
        <f t="shared" si="25"/>
        <v>8</v>
      </c>
      <c r="O45" s="155">
        <f t="shared" si="26"/>
        <v>14</v>
      </c>
      <c r="P45" s="155">
        <f t="shared" si="27"/>
        <v>0</v>
      </c>
      <c r="Q45" s="155">
        <f t="shared" si="28"/>
        <v>0</v>
      </c>
      <c r="R45" s="156">
        <f t="shared" si="29"/>
        <v>0</v>
      </c>
      <c r="S45" s="157">
        <v>2</v>
      </c>
      <c r="T45" s="158">
        <v>2</v>
      </c>
      <c r="U45" s="158"/>
      <c r="V45" s="158"/>
      <c r="W45" s="159">
        <v>2</v>
      </c>
      <c r="X45" s="159">
        <v>0</v>
      </c>
      <c r="Y45" s="159"/>
      <c r="Z45" s="160"/>
      <c r="AA45" s="157"/>
      <c r="AB45" s="158"/>
      <c r="AC45" s="158"/>
      <c r="AD45" s="158"/>
      <c r="AE45" s="159"/>
      <c r="AF45" s="159"/>
      <c r="AG45" s="159"/>
      <c r="AH45" s="160"/>
      <c r="AI45" s="157">
        <v>1</v>
      </c>
      <c r="AJ45" s="158">
        <v>3</v>
      </c>
      <c r="AK45" s="158"/>
      <c r="AL45" s="158"/>
      <c r="AM45" s="159">
        <v>2</v>
      </c>
      <c r="AN45" s="159">
        <v>0</v>
      </c>
      <c r="AO45" s="159"/>
      <c r="AP45" s="160"/>
      <c r="AQ45" s="157">
        <v>1</v>
      </c>
      <c r="AR45" s="158">
        <v>1</v>
      </c>
      <c r="AS45" s="158"/>
      <c r="AT45" s="158"/>
      <c r="AU45" s="159">
        <v>0</v>
      </c>
      <c r="AV45" s="159">
        <v>0</v>
      </c>
      <c r="AW45" s="159"/>
      <c r="AX45" s="160"/>
      <c r="AY45" s="157">
        <v>1</v>
      </c>
      <c r="AZ45" s="158">
        <v>3</v>
      </c>
      <c r="BA45" s="158"/>
      <c r="BB45" s="158"/>
      <c r="BC45" s="159">
        <v>0</v>
      </c>
      <c r="BD45" s="159">
        <v>2</v>
      </c>
      <c r="BE45" s="159"/>
      <c r="BF45" s="160"/>
      <c r="BG45" s="157"/>
      <c r="BH45" s="158"/>
      <c r="BI45" s="158"/>
      <c r="BJ45" s="158"/>
      <c r="BK45" s="159"/>
      <c r="BL45" s="159"/>
      <c r="BM45" s="159"/>
      <c r="BN45" s="160"/>
      <c r="BO45" s="157">
        <v>0</v>
      </c>
      <c r="BP45" s="158">
        <v>4</v>
      </c>
      <c r="BQ45" s="158"/>
      <c r="BR45" s="158"/>
      <c r="BS45" s="159">
        <v>0</v>
      </c>
      <c r="BT45" s="159">
        <v>2</v>
      </c>
      <c r="BU45" s="159"/>
      <c r="BV45" s="160"/>
      <c r="BW45" s="157">
        <v>1</v>
      </c>
      <c r="BX45" s="158">
        <v>3</v>
      </c>
      <c r="BY45" s="158"/>
      <c r="BZ45" s="158"/>
      <c r="CA45" s="159">
        <v>1</v>
      </c>
      <c r="CB45" s="159">
        <v>1</v>
      </c>
      <c r="CC45" s="159"/>
      <c r="CD45" s="160"/>
      <c r="CE45" s="157">
        <v>2</v>
      </c>
      <c r="CF45" s="158">
        <v>2</v>
      </c>
      <c r="CG45" s="158"/>
      <c r="CH45" s="158"/>
      <c r="CI45" s="159">
        <v>0</v>
      </c>
      <c r="CJ45" s="159">
        <v>2</v>
      </c>
      <c r="CK45" s="159"/>
      <c r="CL45" s="160"/>
      <c r="CM45" s="157">
        <v>1</v>
      </c>
      <c r="CN45" s="158">
        <v>3</v>
      </c>
      <c r="CO45" s="158"/>
      <c r="CP45" s="158"/>
      <c r="CQ45" s="159">
        <v>1</v>
      </c>
      <c r="CR45" s="159">
        <v>1</v>
      </c>
      <c r="CS45" s="159"/>
      <c r="CT45" s="160"/>
      <c r="CU45" s="157"/>
      <c r="CV45" s="158"/>
      <c r="CW45" s="158"/>
      <c r="CX45" s="158"/>
      <c r="CY45" s="159"/>
      <c r="CZ45" s="159"/>
      <c r="DA45" s="159"/>
      <c r="DB45" s="160"/>
      <c r="DC45" s="157"/>
      <c r="DD45" s="158"/>
      <c r="DE45" s="158"/>
      <c r="DF45" s="158"/>
      <c r="DG45" s="159"/>
      <c r="DH45" s="159"/>
      <c r="DI45" s="159"/>
      <c r="DJ45" s="160"/>
      <c r="DK45" s="157"/>
      <c r="DL45" s="158"/>
      <c r="DM45" s="158"/>
      <c r="DN45" s="158"/>
      <c r="DO45" s="159"/>
      <c r="DP45" s="159"/>
      <c r="DQ45" s="159"/>
      <c r="DR45" s="160"/>
      <c r="DS45" s="157"/>
      <c r="DT45" s="158"/>
      <c r="DU45" s="158"/>
      <c r="DV45" s="158"/>
      <c r="DW45" s="159"/>
      <c r="DX45" s="159"/>
      <c r="DY45" s="159"/>
      <c r="DZ45" s="160"/>
    </row>
    <row r="46" spans="1:130" ht="12" customHeight="1" x14ac:dyDescent="0.25">
      <c r="A46" s="152">
        <v>43</v>
      </c>
      <c r="B46" s="172" t="s">
        <v>288</v>
      </c>
      <c r="C46" s="172" t="s">
        <v>274</v>
      </c>
      <c r="D46" s="172">
        <f t="shared" si="15"/>
        <v>9.25</v>
      </c>
      <c r="E46" s="172">
        <f t="shared" si="16"/>
        <v>29.72972972972973</v>
      </c>
      <c r="F46" s="172">
        <f t="shared" si="17"/>
        <v>31.578947368421051</v>
      </c>
      <c r="G46" s="153">
        <f t="shared" si="18"/>
        <v>11</v>
      </c>
      <c r="H46" s="154">
        <f t="shared" si="19"/>
        <v>26</v>
      </c>
      <c r="I46" s="154">
        <f t="shared" si="20"/>
        <v>37</v>
      </c>
      <c r="J46" s="154">
        <f t="shared" si="21"/>
        <v>0</v>
      </c>
      <c r="K46" s="154">
        <f t="shared" si="22"/>
        <v>0</v>
      </c>
      <c r="L46" s="169">
        <f t="shared" si="23"/>
        <v>0</v>
      </c>
      <c r="M46" s="170">
        <f t="shared" si="24"/>
        <v>6</v>
      </c>
      <c r="N46" s="155">
        <f t="shared" si="25"/>
        <v>13</v>
      </c>
      <c r="O46" s="155">
        <f t="shared" si="26"/>
        <v>19</v>
      </c>
      <c r="P46" s="155">
        <f t="shared" si="27"/>
        <v>0</v>
      </c>
      <c r="Q46" s="155">
        <f t="shared" si="28"/>
        <v>0</v>
      </c>
      <c r="R46" s="156">
        <f t="shared" si="29"/>
        <v>0</v>
      </c>
      <c r="S46" s="157">
        <v>1</v>
      </c>
      <c r="T46" s="158">
        <v>3</v>
      </c>
      <c r="U46" s="158"/>
      <c r="V46" s="158"/>
      <c r="W46" s="159">
        <v>1</v>
      </c>
      <c r="X46" s="159">
        <v>1</v>
      </c>
      <c r="Y46" s="159"/>
      <c r="Z46" s="160"/>
      <c r="AA46" s="157">
        <v>2</v>
      </c>
      <c r="AB46" s="158">
        <v>2</v>
      </c>
      <c r="AC46" s="158"/>
      <c r="AD46" s="158"/>
      <c r="AE46" s="159">
        <v>1</v>
      </c>
      <c r="AF46" s="159">
        <v>1</v>
      </c>
      <c r="AG46" s="159"/>
      <c r="AH46" s="160"/>
      <c r="AI46" s="157">
        <v>0</v>
      </c>
      <c r="AJ46" s="158">
        <v>4</v>
      </c>
      <c r="AK46" s="158"/>
      <c r="AL46" s="158"/>
      <c r="AM46" s="159">
        <v>0</v>
      </c>
      <c r="AN46" s="159">
        <v>2</v>
      </c>
      <c r="AO46" s="159"/>
      <c r="AP46" s="160"/>
      <c r="AQ46" s="157">
        <v>1</v>
      </c>
      <c r="AR46" s="158">
        <v>3</v>
      </c>
      <c r="AS46" s="158"/>
      <c r="AT46" s="158"/>
      <c r="AU46" s="159">
        <v>1</v>
      </c>
      <c r="AV46" s="159">
        <v>1</v>
      </c>
      <c r="AW46" s="159"/>
      <c r="AX46" s="160"/>
      <c r="AY46" s="157">
        <v>1</v>
      </c>
      <c r="AZ46" s="158">
        <v>0</v>
      </c>
      <c r="BA46" s="158"/>
      <c r="BB46" s="158"/>
      <c r="BC46" s="159">
        <v>1</v>
      </c>
      <c r="BD46" s="159">
        <v>0</v>
      </c>
      <c r="BE46" s="159"/>
      <c r="BF46" s="160"/>
      <c r="BG46" s="157">
        <v>3</v>
      </c>
      <c r="BH46" s="158">
        <v>1</v>
      </c>
      <c r="BI46" s="158"/>
      <c r="BJ46" s="158"/>
      <c r="BK46" s="159">
        <v>0</v>
      </c>
      <c r="BL46" s="159">
        <v>2</v>
      </c>
      <c r="BM46" s="159"/>
      <c r="BN46" s="160"/>
      <c r="BO46" s="157"/>
      <c r="BP46" s="158"/>
      <c r="BQ46" s="158"/>
      <c r="BR46" s="158"/>
      <c r="BS46" s="159"/>
      <c r="BT46" s="159"/>
      <c r="BU46" s="159"/>
      <c r="BV46" s="160"/>
      <c r="BW46" s="157">
        <v>2</v>
      </c>
      <c r="BX46" s="158">
        <v>2</v>
      </c>
      <c r="BY46" s="158"/>
      <c r="BZ46" s="158"/>
      <c r="CA46" s="159">
        <v>1</v>
      </c>
      <c r="CB46" s="159">
        <v>1</v>
      </c>
      <c r="CC46" s="159"/>
      <c r="CD46" s="160"/>
      <c r="CE46" s="157">
        <v>0</v>
      </c>
      <c r="CF46" s="158">
        <v>4</v>
      </c>
      <c r="CG46" s="158"/>
      <c r="CH46" s="158"/>
      <c r="CI46" s="159">
        <v>0</v>
      </c>
      <c r="CJ46" s="159">
        <v>2</v>
      </c>
      <c r="CK46" s="159"/>
      <c r="CL46" s="160"/>
      <c r="CM46" s="157">
        <v>0</v>
      </c>
      <c r="CN46" s="158">
        <v>4</v>
      </c>
      <c r="CO46" s="158"/>
      <c r="CP46" s="158"/>
      <c r="CQ46" s="159">
        <v>0</v>
      </c>
      <c r="CR46" s="159">
        <v>2</v>
      </c>
      <c r="CS46" s="159"/>
      <c r="CT46" s="160"/>
      <c r="CU46" s="157">
        <v>1</v>
      </c>
      <c r="CV46" s="158">
        <v>3</v>
      </c>
      <c r="CW46" s="158"/>
      <c r="CX46" s="158"/>
      <c r="CY46" s="159">
        <v>1</v>
      </c>
      <c r="CZ46" s="159">
        <v>1</v>
      </c>
      <c r="DA46" s="159"/>
      <c r="DB46" s="160"/>
      <c r="DC46" s="157"/>
      <c r="DD46" s="158"/>
      <c r="DE46" s="158"/>
      <c r="DF46" s="158"/>
      <c r="DG46" s="159"/>
      <c r="DH46" s="159"/>
      <c r="DI46" s="159"/>
      <c r="DJ46" s="160"/>
      <c r="DK46" s="157"/>
      <c r="DL46" s="158"/>
      <c r="DM46" s="158"/>
      <c r="DN46" s="158"/>
      <c r="DO46" s="159"/>
      <c r="DP46" s="159"/>
      <c r="DQ46" s="159"/>
      <c r="DR46" s="160"/>
      <c r="DS46" s="157"/>
      <c r="DT46" s="158"/>
      <c r="DU46" s="158"/>
      <c r="DV46" s="158"/>
      <c r="DW46" s="159"/>
      <c r="DX46" s="159"/>
      <c r="DY46" s="159"/>
      <c r="DZ46" s="160"/>
    </row>
    <row r="47" spans="1:130" ht="12" customHeight="1" x14ac:dyDescent="0.25">
      <c r="A47" s="152">
        <v>44</v>
      </c>
      <c r="B47" s="171" t="s">
        <v>307</v>
      </c>
      <c r="C47" s="171" t="s">
        <v>45</v>
      </c>
      <c r="D47" s="171">
        <f t="shared" si="15"/>
        <v>7.25</v>
      </c>
      <c r="E47" s="171">
        <f t="shared" si="16"/>
        <v>24.137931034482758</v>
      </c>
      <c r="F47" s="171">
        <f t="shared" si="17"/>
        <v>46.153846153846153</v>
      </c>
      <c r="G47" s="153">
        <f t="shared" si="18"/>
        <v>7</v>
      </c>
      <c r="H47" s="154">
        <f t="shared" si="19"/>
        <v>22</v>
      </c>
      <c r="I47" s="154">
        <f t="shared" si="20"/>
        <v>29</v>
      </c>
      <c r="J47" s="154">
        <f t="shared" si="21"/>
        <v>0</v>
      </c>
      <c r="K47" s="154">
        <f t="shared" si="22"/>
        <v>0</v>
      </c>
      <c r="L47" s="169">
        <f t="shared" si="23"/>
        <v>0</v>
      </c>
      <c r="M47" s="170">
        <f t="shared" si="24"/>
        <v>6</v>
      </c>
      <c r="N47" s="155">
        <f t="shared" si="25"/>
        <v>7</v>
      </c>
      <c r="O47" s="155">
        <f t="shared" si="26"/>
        <v>13</v>
      </c>
      <c r="P47" s="155">
        <f t="shared" si="27"/>
        <v>0</v>
      </c>
      <c r="Q47" s="155">
        <f t="shared" si="28"/>
        <v>0</v>
      </c>
      <c r="R47" s="156">
        <f t="shared" si="29"/>
        <v>0</v>
      </c>
      <c r="S47" s="157">
        <v>0</v>
      </c>
      <c r="T47" s="158">
        <v>2</v>
      </c>
      <c r="U47" s="158"/>
      <c r="V47" s="158"/>
      <c r="W47" s="159">
        <v>0</v>
      </c>
      <c r="X47" s="159">
        <v>0</v>
      </c>
      <c r="Y47" s="159"/>
      <c r="Z47" s="160"/>
      <c r="AA47" s="157">
        <v>2</v>
      </c>
      <c r="AB47" s="158">
        <v>2</v>
      </c>
      <c r="AC47" s="158"/>
      <c r="AD47" s="158"/>
      <c r="AE47" s="159">
        <v>1</v>
      </c>
      <c r="AF47" s="159">
        <v>1</v>
      </c>
      <c r="AG47" s="159"/>
      <c r="AH47" s="160"/>
      <c r="AI47" s="157">
        <v>2</v>
      </c>
      <c r="AJ47" s="158">
        <v>2</v>
      </c>
      <c r="AK47" s="158"/>
      <c r="AL47" s="158"/>
      <c r="AM47" s="159">
        <v>1</v>
      </c>
      <c r="AN47" s="159">
        <v>1</v>
      </c>
      <c r="AO47" s="159"/>
      <c r="AP47" s="160"/>
      <c r="AQ47" s="157">
        <v>2</v>
      </c>
      <c r="AR47" s="158">
        <v>2</v>
      </c>
      <c r="AS47" s="158"/>
      <c r="AT47" s="158"/>
      <c r="AU47" s="159">
        <v>1</v>
      </c>
      <c r="AV47" s="159">
        <v>1</v>
      </c>
      <c r="AW47" s="159"/>
      <c r="AX47" s="160"/>
      <c r="AY47" s="157">
        <v>0</v>
      </c>
      <c r="AZ47" s="158">
        <v>4</v>
      </c>
      <c r="BA47" s="158"/>
      <c r="BB47" s="158"/>
      <c r="BC47" s="159">
        <v>0</v>
      </c>
      <c r="BD47" s="159">
        <v>2</v>
      </c>
      <c r="BE47" s="159"/>
      <c r="BF47" s="160"/>
      <c r="BG47" s="157">
        <v>0</v>
      </c>
      <c r="BH47" s="158">
        <v>3</v>
      </c>
      <c r="BI47" s="158"/>
      <c r="BJ47" s="158"/>
      <c r="BK47" s="159">
        <v>1</v>
      </c>
      <c r="BL47" s="159">
        <v>0</v>
      </c>
      <c r="BM47" s="159"/>
      <c r="BN47" s="160"/>
      <c r="BO47" s="157">
        <v>1</v>
      </c>
      <c r="BP47" s="158">
        <v>3</v>
      </c>
      <c r="BQ47" s="158"/>
      <c r="BR47" s="158"/>
      <c r="BS47" s="159">
        <v>1</v>
      </c>
      <c r="BT47" s="159">
        <v>1</v>
      </c>
      <c r="BU47" s="159"/>
      <c r="BV47" s="160"/>
      <c r="BW47" s="157"/>
      <c r="BX47" s="158"/>
      <c r="BY47" s="158"/>
      <c r="BZ47" s="158"/>
      <c r="CA47" s="159"/>
      <c r="CB47" s="159"/>
      <c r="CC47" s="159"/>
      <c r="CD47" s="160"/>
      <c r="CE47" s="157"/>
      <c r="CF47" s="158"/>
      <c r="CG47" s="158"/>
      <c r="CH47" s="158"/>
      <c r="CI47" s="159"/>
      <c r="CJ47" s="159"/>
      <c r="CK47" s="159"/>
      <c r="CL47" s="160"/>
      <c r="CM47" s="157"/>
      <c r="CN47" s="158"/>
      <c r="CO47" s="158"/>
      <c r="CP47" s="158"/>
      <c r="CQ47" s="159"/>
      <c r="CR47" s="159"/>
      <c r="CS47" s="159"/>
      <c r="CT47" s="160"/>
      <c r="CU47" s="157">
        <v>0</v>
      </c>
      <c r="CV47" s="158">
        <v>4</v>
      </c>
      <c r="CW47" s="158"/>
      <c r="CX47" s="158"/>
      <c r="CY47" s="159">
        <v>1</v>
      </c>
      <c r="CZ47" s="159">
        <v>1</v>
      </c>
      <c r="DA47" s="159"/>
      <c r="DB47" s="160"/>
      <c r="DC47" s="157"/>
      <c r="DD47" s="158"/>
      <c r="DE47" s="158"/>
      <c r="DF47" s="158"/>
      <c r="DG47" s="159"/>
      <c r="DH47" s="159"/>
      <c r="DI47" s="159"/>
      <c r="DJ47" s="160"/>
      <c r="DK47" s="157"/>
      <c r="DL47" s="158"/>
      <c r="DM47" s="158"/>
      <c r="DN47" s="158"/>
      <c r="DO47" s="159"/>
      <c r="DP47" s="159"/>
      <c r="DQ47" s="159"/>
      <c r="DR47" s="160"/>
      <c r="DS47" s="157"/>
      <c r="DT47" s="158"/>
      <c r="DU47" s="158"/>
      <c r="DV47" s="158"/>
      <c r="DW47" s="159"/>
      <c r="DX47" s="159"/>
      <c r="DY47" s="159"/>
      <c r="DZ47" s="160"/>
    </row>
    <row r="48" spans="1:130" ht="12" customHeight="1" x14ac:dyDescent="0.25">
      <c r="A48" s="152">
        <v>45</v>
      </c>
      <c r="B48" s="172" t="s">
        <v>406</v>
      </c>
      <c r="C48" s="172" t="s">
        <v>274</v>
      </c>
      <c r="D48" s="172">
        <f t="shared" si="15"/>
        <v>4</v>
      </c>
      <c r="E48" s="172">
        <f t="shared" si="16"/>
        <v>25</v>
      </c>
      <c r="F48" s="172">
        <f t="shared" si="17"/>
        <v>50</v>
      </c>
      <c r="G48" s="153">
        <f t="shared" si="18"/>
        <v>4</v>
      </c>
      <c r="H48" s="154">
        <f t="shared" si="19"/>
        <v>12</v>
      </c>
      <c r="I48" s="154">
        <f t="shared" si="20"/>
        <v>16</v>
      </c>
      <c r="J48" s="154">
        <f t="shared" si="21"/>
        <v>0</v>
      </c>
      <c r="K48" s="154">
        <f t="shared" si="22"/>
        <v>0</v>
      </c>
      <c r="L48" s="169">
        <f t="shared" si="23"/>
        <v>0</v>
      </c>
      <c r="M48" s="170">
        <f t="shared" si="24"/>
        <v>4</v>
      </c>
      <c r="N48" s="155">
        <f t="shared" si="25"/>
        <v>4</v>
      </c>
      <c r="O48" s="155">
        <f t="shared" si="26"/>
        <v>8</v>
      </c>
      <c r="P48" s="155">
        <f t="shared" si="27"/>
        <v>0</v>
      </c>
      <c r="Q48" s="155">
        <f t="shared" si="28"/>
        <v>0</v>
      </c>
      <c r="R48" s="156">
        <f t="shared" si="29"/>
        <v>0</v>
      </c>
      <c r="S48" s="157"/>
      <c r="T48" s="158"/>
      <c r="U48" s="158"/>
      <c r="V48" s="158"/>
      <c r="W48" s="159"/>
      <c r="X48" s="159"/>
      <c r="Y48" s="159"/>
      <c r="Z48" s="160"/>
      <c r="AA48" s="157">
        <v>1</v>
      </c>
      <c r="AB48" s="158">
        <v>3</v>
      </c>
      <c r="AC48" s="158"/>
      <c r="AD48" s="158"/>
      <c r="AE48" s="159">
        <v>1</v>
      </c>
      <c r="AF48" s="159">
        <v>1</v>
      </c>
      <c r="AG48" s="159"/>
      <c r="AH48" s="160"/>
      <c r="AI48" s="157"/>
      <c r="AJ48" s="158"/>
      <c r="AK48" s="158"/>
      <c r="AL48" s="158"/>
      <c r="AM48" s="159"/>
      <c r="AN48" s="159"/>
      <c r="AO48" s="159"/>
      <c r="AP48" s="160"/>
      <c r="AQ48" s="157">
        <v>2</v>
      </c>
      <c r="AR48" s="158">
        <v>2</v>
      </c>
      <c r="AS48" s="158"/>
      <c r="AT48" s="158"/>
      <c r="AU48" s="159">
        <v>1</v>
      </c>
      <c r="AV48" s="159">
        <v>1</v>
      </c>
      <c r="AW48" s="159"/>
      <c r="AX48" s="160"/>
      <c r="AY48" s="157"/>
      <c r="AZ48" s="158"/>
      <c r="BA48" s="158"/>
      <c r="BB48" s="158"/>
      <c r="BC48" s="159"/>
      <c r="BD48" s="159"/>
      <c r="BE48" s="159"/>
      <c r="BF48" s="160"/>
      <c r="BG48" s="157"/>
      <c r="BH48" s="158"/>
      <c r="BI48" s="158"/>
      <c r="BJ48" s="158"/>
      <c r="BK48" s="159"/>
      <c r="BL48" s="159"/>
      <c r="BM48" s="159"/>
      <c r="BN48" s="160"/>
      <c r="BO48" s="157"/>
      <c r="BP48" s="158"/>
      <c r="BQ48" s="158"/>
      <c r="BR48" s="158"/>
      <c r="BS48" s="159"/>
      <c r="BT48" s="159"/>
      <c r="BU48" s="159"/>
      <c r="BV48" s="160"/>
      <c r="BW48" s="157">
        <v>0</v>
      </c>
      <c r="BX48" s="158">
        <v>4</v>
      </c>
      <c r="BY48" s="158"/>
      <c r="BZ48" s="158"/>
      <c r="CA48" s="159">
        <v>2</v>
      </c>
      <c r="CB48" s="159">
        <v>0</v>
      </c>
      <c r="CC48" s="159"/>
      <c r="CD48" s="160"/>
      <c r="CE48" s="157"/>
      <c r="CF48" s="158"/>
      <c r="CG48" s="158"/>
      <c r="CH48" s="158"/>
      <c r="CI48" s="159"/>
      <c r="CJ48" s="159"/>
      <c r="CK48" s="159"/>
      <c r="CL48" s="160"/>
      <c r="CM48" s="157"/>
      <c r="CN48" s="158"/>
      <c r="CO48" s="158"/>
      <c r="CP48" s="158"/>
      <c r="CQ48" s="159"/>
      <c r="CR48" s="159"/>
      <c r="CS48" s="159"/>
      <c r="CT48" s="160"/>
      <c r="CU48" s="157">
        <v>1</v>
      </c>
      <c r="CV48" s="158">
        <v>3</v>
      </c>
      <c r="CW48" s="158"/>
      <c r="CX48" s="158"/>
      <c r="CY48" s="159">
        <v>0</v>
      </c>
      <c r="CZ48" s="159">
        <v>2</v>
      </c>
      <c r="DA48" s="159"/>
      <c r="DB48" s="160"/>
      <c r="DC48" s="157"/>
      <c r="DD48" s="158"/>
      <c r="DE48" s="158"/>
      <c r="DF48" s="158"/>
      <c r="DG48" s="159"/>
      <c r="DH48" s="159"/>
      <c r="DI48" s="159"/>
      <c r="DJ48" s="160"/>
      <c r="DK48" s="157"/>
      <c r="DL48" s="158"/>
      <c r="DM48" s="158"/>
      <c r="DN48" s="158"/>
      <c r="DO48" s="159"/>
      <c r="DP48" s="159"/>
      <c r="DQ48" s="159"/>
      <c r="DR48" s="160"/>
      <c r="DS48" s="157"/>
      <c r="DT48" s="158"/>
      <c r="DU48" s="158"/>
      <c r="DV48" s="158"/>
      <c r="DW48" s="159"/>
      <c r="DX48" s="159"/>
      <c r="DY48" s="159"/>
      <c r="DZ48" s="160"/>
    </row>
    <row r="49" spans="1:130" ht="12" customHeight="1" x14ac:dyDescent="0.25">
      <c r="A49" s="152">
        <v>46</v>
      </c>
      <c r="B49" s="168" t="s">
        <v>379</v>
      </c>
      <c r="C49" s="168" t="s">
        <v>417</v>
      </c>
      <c r="D49" s="168">
        <f t="shared" si="15"/>
        <v>2</v>
      </c>
      <c r="E49" s="168">
        <f t="shared" si="16"/>
        <v>25</v>
      </c>
      <c r="F49" s="168">
        <f t="shared" si="17"/>
        <v>50</v>
      </c>
      <c r="G49" s="153">
        <f t="shared" si="18"/>
        <v>2</v>
      </c>
      <c r="H49" s="154">
        <f t="shared" si="19"/>
        <v>6</v>
      </c>
      <c r="I49" s="154">
        <f t="shared" si="20"/>
        <v>8</v>
      </c>
      <c r="J49" s="154">
        <f t="shared" si="21"/>
        <v>0</v>
      </c>
      <c r="K49" s="154">
        <f t="shared" si="22"/>
        <v>0</v>
      </c>
      <c r="L49" s="169">
        <f t="shared" si="23"/>
        <v>0</v>
      </c>
      <c r="M49" s="170">
        <f t="shared" si="24"/>
        <v>2</v>
      </c>
      <c r="N49" s="155">
        <f t="shared" si="25"/>
        <v>2</v>
      </c>
      <c r="O49" s="155">
        <f t="shared" si="26"/>
        <v>4</v>
      </c>
      <c r="P49" s="155">
        <f t="shared" si="27"/>
        <v>0</v>
      </c>
      <c r="Q49" s="155">
        <f t="shared" si="28"/>
        <v>0</v>
      </c>
      <c r="R49" s="156">
        <f t="shared" si="29"/>
        <v>0</v>
      </c>
      <c r="S49" s="157"/>
      <c r="T49" s="158"/>
      <c r="U49" s="158"/>
      <c r="V49" s="158"/>
      <c r="W49" s="159"/>
      <c r="X49" s="159"/>
      <c r="Y49" s="159"/>
      <c r="Z49" s="160"/>
      <c r="AA49" s="157"/>
      <c r="AB49" s="158"/>
      <c r="AC49" s="158"/>
      <c r="AD49" s="158"/>
      <c r="AE49" s="159"/>
      <c r="AF49" s="159"/>
      <c r="AG49" s="159"/>
      <c r="AH49" s="160"/>
      <c r="AI49" s="157"/>
      <c r="AJ49" s="158"/>
      <c r="AK49" s="158"/>
      <c r="AL49" s="158"/>
      <c r="AM49" s="159"/>
      <c r="AN49" s="159"/>
      <c r="AO49" s="159"/>
      <c r="AP49" s="160"/>
      <c r="AQ49" s="157"/>
      <c r="AR49" s="158"/>
      <c r="AS49" s="158"/>
      <c r="AT49" s="158"/>
      <c r="AU49" s="159"/>
      <c r="AV49" s="159"/>
      <c r="AW49" s="159"/>
      <c r="AX49" s="160"/>
      <c r="AY49" s="157">
        <v>1</v>
      </c>
      <c r="AZ49" s="158">
        <v>3</v>
      </c>
      <c r="BA49" s="158"/>
      <c r="BB49" s="158"/>
      <c r="BC49" s="159">
        <v>1</v>
      </c>
      <c r="BD49" s="159">
        <v>1</v>
      </c>
      <c r="BE49" s="159"/>
      <c r="BF49" s="160"/>
      <c r="BG49" s="157"/>
      <c r="BH49" s="158"/>
      <c r="BI49" s="158"/>
      <c r="BJ49" s="158"/>
      <c r="BK49" s="159"/>
      <c r="BL49" s="159"/>
      <c r="BM49" s="159"/>
      <c r="BN49" s="160"/>
      <c r="BO49" s="157"/>
      <c r="BP49" s="158"/>
      <c r="BQ49" s="158"/>
      <c r="BR49" s="158"/>
      <c r="BS49" s="159"/>
      <c r="BT49" s="159"/>
      <c r="BU49" s="159"/>
      <c r="BV49" s="160"/>
      <c r="BW49" s="157"/>
      <c r="BX49" s="158"/>
      <c r="BY49" s="158"/>
      <c r="BZ49" s="158"/>
      <c r="CA49" s="159"/>
      <c r="CB49" s="159"/>
      <c r="CC49" s="159"/>
      <c r="CD49" s="160"/>
      <c r="CE49" s="157"/>
      <c r="CF49" s="158"/>
      <c r="CG49" s="158"/>
      <c r="CH49" s="158"/>
      <c r="CI49" s="159"/>
      <c r="CJ49" s="159"/>
      <c r="CK49" s="159"/>
      <c r="CL49" s="160"/>
      <c r="CM49" s="157"/>
      <c r="CN49" s="158"/>
      <c r="CO49" s="158"/>
      <c r="CP49" s="158"/>
      <c r="CQ49" s="159"/>
      <c r="CR49" s="159"/>
      <c r="CS49" s="159"/>
      <c r="CT49" s="160"/>
      <c r="CU49" s="157">
        <v>1</v>
      </c>
      <c r="CV49" s="158">
        <v>3</v>
      </c>
      <c r="CW49" s="158"/>
      <c r="CX49" s="158"/>
      <c r="CY49" s="159">
        <v>1</v>
      </c>
      <c r="CZ49" s="159">
        <v>1</v>
      </c>
      <c r="DA49" s="159"/>
      <c r="DB49" s="160"/>
      <c r="DC49" s="157"/>
      <c r="DD49" s="158"/>
      <c r="DE49" s="158"/>
      <c r="DF49" s="158"/>
      <c r="DG49" s="159"/>
      <c r="DH49" s="159"/>
      <c r="DI49" s="159"/>
      <c r="DJ49" s="160"/>
      <c r="DK49" s="157"/>
      <c r="DL49" s="158"/>
      <c r="DM49" s="158"/>
      <c r="DN49" s="158"/>
      <c r="DO49" s="159"/>
      <c r="DP49" s="159"/>
      <c r="DQ49" s="159"/>
      <c r="DR49" s="160"/>
      <c r="DS49" s="157"/>
      <c r="DT49" s="158"/>
      <c r="DU49" s="158"/>
      <c r="DV49" s="158"/>
      <c r="DW49" s="159"/>
      <c r="DX49" s="159"/>
      <c r="DY49" s="159"/>
      <c r="DZ49" s="160"/>
    </row>
    <row r="50" spans="1:130" ht="12" customHeight="1" x14ac:dyDescent="0.25">
      <c r="A50" s="152">
        <v>47</v>
      </c>
      <c r="B50" s="161" t="s">
        <v>498</v>
      </c>
      <c r="C50" s="161" t="s">
        <v>30</v>
      </c>
      <c r="D50" s="161">
        <f t="shared" si="15"/>
        <v>4</v>
      </c>
      <c r="E50" s="161">
        <f t="shared" si="16"/>
        <v>25</v>
      </c>
      <c r="F50" s="161">
        <f t="shared" si="17"/>
        <v>33.333333333333336</v>
      </c>
      <c r="G50" s="153">
        <f t="shared" si="18"/>
        <v>4</v>
      </c>
      <c r="H50" s="154">
        <f t="shared" si="19"/>
        <v>12</v>
      </c>
      <c r="I50" s="154">
        <f t="shared" si="20"/>
        <v>16</v>
      </c>
      <c r="J50" s="154">
        <f t="shared" si="21"/>
        <v>0</v>
      </c>
      <c r="K50" s="154">
        <f t="shared" si="22"/>
        <v>0</v>
      </c>
      <c r="L50" s="169">
        <f t="shared" si="23"/>
        <v>0</v>
      </c>
      <c r="M50" s="170">
        <f t="shared" si="24"/>
        <v>2</v>
      </c>
      <c r="N50" s="155">
        <f t="shared" si="25"/>
        <v>4</v>
      </c>
      <c r="O50" s="155">
        <f t="shared" si="26"/>
        <v>6</v>
      </c>
      <c r="P50" s="155">
        <f t="shared" si="27"/>
        <v>0</v>
      </c>
      <c r="Q50" s="155">
        <f t="shared" si="28"/>
        <v>0</v>
      </c>
      <c r="R50" s="156">
        <f t="shared" si="29"/>
        <v>0</v>
      </c>
      <c r="S50" s="157">
        <v>1</v>
      </c>
      <c r="T50" s="371">
        <v>3</v>
      </c>
      <c r="U50" s="371"/>
      <c r="V50" s="371"/>
      <c r="W50" s="372">
        <v>1</v>
      </c>
      <c r="X50" s="372">
        <v>1</v>
      </c>
      <c r="Y50" s="372"/>
      <c r="Z50" s="373"/>
      <c r="AA50" s="157"/>
      <c r="AB50" s="371"/>
      <c r="AC50" s="371"/>
      <c r="AD50" s="371"/>
      <c r="AE50" s="372"/>
      <c r="AF50" s="372"/>
      <c r="AG50" s="372"/>
      <c r="AH50" s="373"/>
      <c r="AI50" s="157">
        <v>1</v>
      </c>
      <c r="AJ50" s="371">
        <v>3</v>
      </c>
      <c r="AK50" s="371"/>
      <c r="AL50" s="371"/>
      <c r="AM50" s="372">
        <v>1</v>
      </c>
      <c r="AN50" s="372">
        <v>1</v>
      </c>
      <c r="AO50" s="372"/>
      <c r="AP50" s="373"/>
      <c r="AQ50" s="157"/>
      <c r="AR50" s="371"/>
      <c r="AS50" s="371"/>
      <c r="AT50" s="371"/>
      <c r="AU50" s="372"/>
      <c r="AV50" s="372"/>
      <c r="AW50" s="372"/>
      <c r="AX50" s="373"/>
      <c r="AY50" s="157">
        <v>0</v>
      </c>
      <c r="AZ50" s="371">
        <v>4</v>
      </c>
      <c r="BA50" s="371"/>
      <c r="BB50" s="371"/>
      <c r="BC50" s="372">
        <v>0</v>
      </c>
      <c r="BD50" s="372">
        <v>0</v>
      </c>
      <c r="BE50" s="372"/>
      <c r="BF50" s="373"/>
      <c r="BG50" s="157"/>
      <c r="BH50" s="371"/>
      <c r="BI50" s="371"/>
      <c r="BJ50" s="371"/>
      <c r="BK50" s="372"/>
      <c r="BL50" s="372"/>
      <c r="BM50" s="372"/>
      <c r="BN50" s="373"/>
      <c r="BO50" s="157"/>
      <c r="BP50" s="371"/>
      <c r="BQ50" s="371"/>
      <c r="BR50" s="371"/>
      <c r="BS50" s="372"/>
      <c r="BT50" s="372"/>
      <c r="BU50" s="372"/>
      <c r="BV50" s="373"/>
      <c r="BW50" s="157">
        <v>2</v>
      </c>
      <c r="BX50" s="371">
        <v>2</v>
      </c>
      <c r="BY50" s="371"/>
      <c r="BZ50" s="371"/>
      <c r="CA50" s="372">
        <v>0</v>
      </c>
      <c r="CB50" s="372">
        <v>2</v>
      </c>
      <c r="CC50" s="372"/>
      <c r="CD50" s="373"/>
      <c r="CE50" s="157"/>
      <c r="CF50" s="371"/>
      <c r="CG50" s="371"/>
      <c r="CH50" s="371"/>
      <c r="CI50" s="372"/>
      <c r="CJ50" s="372"/>
      <c r="CK50" s="372"/>
      <c r="CL50" s="373"/>
      <c r="CM50" s="157"/>
      <c r="CN50" s="371"/>
      <c r="CO50" s="371"/>
      <c r="CP50" s="371"/>
      <c r="CQ50" s="372"/>
      <c r="CR50" s="372"/>
      <c r="CS50" s="372"/>
      <c r="CT50" s="373"/>
      <c r="CU50" s="157"/>
      <c r="CV50" s="371"/>
      <c r="CW50" s="371"/>
      <c r="CX50" s="371"/>
      <c r="CY50" s="372"/>
      <c r="CZ50" s="372"/>
      <c r="DA50" s="372"/>
      <c r="DB50" s="373"/>
      <c r="DC50" s="157"/>
      <c r="DD50" s="371"/>
      <c r="DE50" s="371"/>
      <c r="DF50" s="371"/>
      <c r="DG50" s="372"/>
      <c r="DH50" s="372"/>
      <c r="DI50" s="372"/>
      <c r="DJ50" s="373"/>
      <c r="DK50" s="157"/>
      <c r="DL50" s="371"/>
      <c r="DM50" s="371"/>
      <c r="DN50" s="371"/>
      <c r="DO50" s="372"/>
      <c r="DP50" s="372"/>
      <c r="DQ50" s="372"/>
      <c r="DR50" s="373"/>
      <c r="DS50" s="157"/>
      <c r="DT50" s="371"/>
      <c r="DU50" s="371"/>
      <c r="DV50" s="371"/>
      <c r="DW50" s="372"/>
      <c r="DX50" s="372"/>
      <c r="DY50" s="372"/>
      <c r="DZ50" s="373"/>
    </row>
    <row r="51" spans="1:130" ht="12" customHeight="1" x14ac:dyDescent="0.25">
      <c r="A51" s="152">
        <v>48</v>
      </c>
      <c r="B51" s="173" t="s">
        <v>305</v>
      </c>
      <c r="C51" s="173" t="s">
        <v>229</v>
      </c>
      <c r="D51" s="173">
        <f t="shared" si="15"/>
        <v>6</v>
      </c>
      <c r="E51" s="173">
        <f t="shared" si="16"/>
        <v>25</v>
      </c>
      <c r="F51" s="173">
        <f t="shared" si="17"/>
        <v>25</v>
      </c>
      <c r="G51" s="153">
        <f t="shared" si="18"/>
        <v>6</v>
      </c>
      <c r="H51" s="154">
        <f t="shared" si="19"/>
        <v>18</v>
      </c>
      <c r="I51" s="154">
        <f t="shared" si="20"/>
        <v>24</v>
      </c>
      <c r="J51" s="154">
        <f t="shared" si="21"/>
        <v>0</v>
      </c>
      <c r="K51" s="154">
        <f t="shared" si="22"/>
        <v>0</v>
      </c>
      <c r="L51" s="169">
        <f t="shared" si="23"/>
        <v>0</v>
      </c>
      <c r="M51" s="170">
        <f t="shared" si="24"/>
        <v>2</v>
      </c>
      <c r="N51" s="155">
        <f t="shared" si="25"/>
        <v>6</v>
      </c>
      <c r="O51" s="155">
        <f t="shared" si="26"/>
        <v>8</v>
      </c>
      <c r="P51" s="155">
        <f t="shared" si="27"/>
        <v>0</v>
      </c>
      <c r="Q51" s="155">
        <f t="shared" si="28"/>
        <v>0</v>
      </c>
      <c r="R51" s="156">
        <f t="shared" si="29"/>
        <v>0</v>
      </c>
      <c r="S51" s="157"/>
      <c r="T51" s="158"/>
      <c r="U51" s="158"/>
      <c r="V51" s="158"/>
      <c r="W51" s="159"/>
      <c r="X51" s="159"/>
      <c r="Y51" s="159"/>
      <c r="Z51" s="160"/>
      <c r="AA51" s="157"/>
      <c r="AB51" s="158"/>
      <c r="AC51" s="158"/>
      <c r="AD51" s="158"/>
      <c r="AE51" s="159"/>
      <c r="AF51" s="159"/>
      <c r="AG51" s="159"/>
      <c r="AH51" s="160"/>
      <c r="AI51" s="157">
        <v>1</v>
      </c>
      <c r="AJ51" s="158">
        <v>3</v>
      </c>
      <c r="AK51" s="158"/>
      <c r="AL51" s="158"/>
      <c r="AM51" s="159">
        <v>0</v>
      </c>
      <c r="AN51" s="159">
        <v>0</v>
      </c>
      <c r="AO51" s="159"/>
      <c r="AP51" s="160"/>
      <c r="AQ51" s="157"/>
      <c r="AR51" s="158"/>
      <c r="AS51" s="158"/>
      <c r="AT51" s="158"/>
      <c r="AU51" s="159"/>
      <c r="AV51" s="159"/>
      <c r="AW51" s="159"/>
      <c r="AX51" s="160"/>
      <c r="AY51" s="157">
        <v>2</v>
      </c>
      <c r="AZ51" s="158">
        <v>2</v>
      </c>
      <c r="BA51" s="158"/>
      <c r="BB51" s="158"/>
      <c r="BC51" s="159">
        <v>1</v>
      </c>
      <c r="BD51" s="159">
        <v>1</v>
      </c>
      <c r="BE51" s="159"/>
      <c r="BF51" s="160"/>
      <c r="BG51" s="157"/>
      <c r="BH51" s="158"/>
      <c r="BI51" s="158"/>
      <c r="BJ51" s="158"/>
      <c r="BK51" s="159"/>
      <c r="BL51" s="159"/>
      <c r="BM51" s="159"/>
      <c r="BN51" s="160"/>
      <c r="BO51" s="157">
        <v>1</v>
      </c>
      <c r="BP51" s="158">
        <v>3</v>
      </c>
      <c r="BQ51" s="158"/>
      <c r="BR51" s="158"/>
      <c r="BS51" s="159">
        <v>0</v>
      </c>
      <c r="BT51" s="159">
        <v>0</v>
      </c>
      <c r="BU51" s="159"/>
      <c r="BV51" s="160"/>
      <c r="BW51" s="157">
        <v>1</v>
      </c>
      <c r="BX51" s="158">
        <v>3</v>
      </c>
      <c r="BY51" s="158"/>
      <c r="BZ51" s="158"/>
      <c r="CA51" s="159">
        <v>0</v>
      </c>
      <c r="CB51" s="159">
        <v>2</v>
      </c>
      <c r="CC51" s="159"/>
      <c r="CD51" s="160"/>
      <c r="CE51" s="157">
        <v>1</v>
      </c>
      <c r="CF51" s="158">
        <v>3</v>
      </c>
      <c r="CG51" s="158"/>
      <c r="CH51" s="158"/>
      <c r="CI51" s="159">
        <v>0</v>
      </c>
      <c r="CJ51" s="159">
        <v>2</v>
      </c>
      <c r="CK51" s="159"/>
      <c r="CL51" s="160"/>
      <c r="CM51" s="157">
        <v>0</v>
      </c>
      <c r="CN51" s="158">
        <v>4</v>
      </c>
      <c r="CO51" s="158"/>
      <c r="CP51" s="158"/>
      <c r="CQ51" s="159">
        <v>1</v>
      </c>
      <c r="CR51" s="159">
        <v>1</v>
      </c>
      <c r="CS51" s="159"/>
      <c r="CT51" s="160"/>
      <c r="CU51" s="157"/>
      <c r="CV51" s="158"/>
      <c r="CW51" s="158"/>
      <c r="CX51" s="158"/>
      <c r="CY51" s="159"/>
      <c r="CZ51" s="159"/>
      <c r="DA51" s="159"/>
      <c r="DB51" s="160"/>
      <c r="DC51" s="157"/>
      <c r="DD51" s="158"/>
      <c r="DE51" s="158"/>
      <c r="DF51" s="158"/>
      <c r="DG51" s="159"/>
      <c r="DH51" s="159"/>
      <c r="DI51" s="159"/>
      <c r="DJ51" s="160"/>
      <c r="DK51" s="157"/>
      <c r="DL51" s="158"/>
      <c r="DM51" s="158"/>
      <c r="DN51" s="158"/>
      <c r="DO51" s="159"/>
      <c r="DP51" s="159"/>
      <c r="DQ51" s="159"/>
      <c r="DR51" s="160"/>
      <c r="DS51" s="157"/>
      <c r="DT51" s="158"/>
      <c r="DU51" s="158"/>
      <c r="DV51" s="158"/>
      <c r="DW51" s="159"/>
      <c r="DX51" s="159"/>
      <c r="DY51" s="159"/>
      <c r="DZ51" s="160"/>
    </row>
    <row r="52" spans="1:130" ht="12" customHeight="1" x14ac:dyDescent="0.25">
      <c r="A52" s="152"/>
      <c r="B52" s="161" t="s">
        <v>249</v>
      </c>
      <c r="C52" s="161" t="s">
        <v>30</v>
      </c>
      <c r="D52" s="161">
        <f t="shared" ref="D52" si="30">(G52+H52)/4</f>
        <v>1</v>
      </c>
      <c r="E52" s="161">
        <f t="shared" ref="E52" si="31">(G52*100)/I52</f>
        <v>75</v>
      </c>
      <c r="F52" s="161">
        <f t="shared" ref="F52" si="32">(M52*100)/O52</f>
        <v>100</v>
      </c>
      <c r="G52" s="153">
        <f t="shared" ref="G52" si="33">S52+AA52+AI52+AQ52+AY52+BG52+BO52+BW52+CE52+CM52+CU52+DC52+DK52+DS52</f>
        <v>3</v>
      </c>
      <c r="H52" s="154">
        <f t="shared" ref="H52" si="34">T52+AB52+AJ52+AR52+AZ52+BH52+BP52+BX52+CF52+CN52+CV52+DD52+DL52+DT52</f>
        <v>1</v>
      </c>
      <c r="I52" s="154">
        <f t="shared" ref="I52" si="35">G52+H52</f>
        <v>4</v>
      </c>
      <c r="J52" s="154">
        <f t="shared" ref="J52" si="36">U52+AC52+AK52+AS52+BA52+BI52+BQ52+BY52+CG52+CO52+CW52+DE52+DM52+DU52</f>
        <v>0</v>
      </c>
      <c r="K52" s="154">
        <f t="shared" ref="K52" si="37">V52+AD52+AL52+AT52+BB52+BJ52+BR52+BZ52+CH52+CP52+CX52+DF52+DN52+DV52</f>
        <v>0</v>
      </c>
      <c r="L52" s="169">
        <f t="shared" ref="L52" si="38">J52-K52</f>
        <v>0</v>
      </c>
      <c r="M52" s="170">
        <f t="shared" ref="M52" si="39">W52+AE52+AM52+AU52+BC52+BK52+BS52+CA52+CI52+CQ52+CY52+DG52+DO52+DW52</f>
        <v>2</v>
      </c>
      <c r="N52" s="155">
        <f t="shared" ref="N52" si="40">X52+AF52+AN52+AV52+BD52+BL52+BT52+CB52+CJ52+CR52+CZ52+DH52+DP52+DX52</f>
        <v>0</v>
      </c>
      <c r="O52" s="155">
        <f t="shared" ref="O52" si="41">M52+N52</f>
        <v>2</v>
      </c>
      <c r="P52" s="155">
        <f t="shared" ref="P52" si="42">Y52+AG52+AO52+AW52+BE52+BM52+BU52+CC52+CK52+CS52+DA52+DI52+DQ52+DY52</f>
        <v>0</v>
      </c>
      <c r="Q52" s="155">
        <f t="shared" ref="Q52" si="43">Z52+AH52+AP52+AX52+BF52+BN52+BV52+CD52+CL52+CT52+DB52+DJ52+DR52+DZ52</f>
        <v>0</v>
      </c>
      <c r="R52" s="156">
        <f t="shared" ref="R52" si="44">P52-Q52</f>
        <v>0</v>
      </c>
      <c r="S52" s="157"/>
      <c r="T52" s="158"/>
      <c r="U52" s="158"/>
      <c r="V52" s="158"/>
      <c r="W52" s="159"/>
      <c r="X52" s="159"/>
      <c r="Y52" s="159"/>
      <c r="Z52" s="160"/>
      <c r="AA52" s="157"/>
      <c r="AB52" s="158"/>
      <c r="AC52" s="158"/>
      <c r="AD52" s="158"/>
      <c r="AE52" s="159"/>
      <c r="AF52" s="159"/>
      <c r="AG52" s="159"/>
      <c r="AH52" s="160"/>
      <c r="AI52" s="157"/>
      <c r="AJ52" s="158"/>
      <c r="AK52" s="158"/>
      <c r="AL52" s="158"/>
      <c r="AM52" s="159"/>
      <c r="AN52" s="159"/>
      <c r="AO52" s="159"/>
      <c r="AP52" s="160"/>
      <c r="AQ52" s="157"/>
      <c r="AR52" s="158"/>
      <c r="AS52" s="158"/>
      <c r="AT52" s="158"/>
      <c r="AU52" s="159"/>
      <c r="AV52" s="159"/>
      <c r="AW52" s="159"/>
      <c r="AX52" s="160"/>
      <c r="AY52" s="157"/>
      <c r="AZ52" s="158"/>
      <c r="BA52" s="158"/>
      <c r="BB52" s="158"/>
      <c r="BC52" s="159"/>
      <c r="BD52" s="159"/>
      <c r="BE52" s="159"/>
      <c r="BF52" s="160"/>
      <c r="BG52" s="157"/>
      <c r="BH52" s="158"/>
      <c r="BI52" s="158"/>
      <c r="BJ52" s="158"/>
      <c r="BK52" s="159"/>
      <c r="BL52" s="159"/>
      <c r="BM52" s="159"/>
      <c r="BN52" s="160"/>
      <c r="BO52" s="157"/>
      <c r="BP52" s="158"/>
      <c r="BQ52" s="158"/>
      <c r="BR52" s="158"/>
      <c r="BS52" s="159"/>
      <c r="BT52" s="159"/>
      <c r="BU52" s="159"/>
      <c r="BV52" s="160"/>
      <c r="BW52" s="157"/>
      <c r="BX52" s="158"/>
      <c r="BY52" s="158"/>
      <c r="BZ52" s="158"/>
      <c r="CA52" s="159"/>
      <c r="CB52" s="159"/>
      <c r="CC52" s="159"/>
      <c r="CD52" s="160"/>
      <c r="CE52" s="157"/>
      <c r="CF52" s="158"/>
      <c r="CG52" s="158"/>
      <c r="CH52" s="158"/>
      <c r="CI52" s="159"/>
      <c r="CJ52" s="159"/>
      <c r="CK52" s="159"/>
      <c r="CL52" s="160"/>
      <c r="CM52" s="157"/>
      <c r="CN52" s="158"/>
      <c r="CO52" s="158"/>
      <c r="CP52" s="158"/>
      <c r="CQ52" s="159"/>
      <c r="CR52" s="159"/>
      <c r="CS52" s="159"/>
      <c r="CT52" s="160"/>
      <c r="CU52" s="157">
        <v>3</v>
      </c>
      <c r="CV52" s="158">
        <v>1</v>
      </c>
      <c r="CW52" s="158"/>
      <c r="CX52" s="158"/>
      <c r="CY52" s="159">
        <v>2</v>
      </c>
      <c r="CZ52" s="159">
        <v>0</v>
      </c>
      <c r="DA52" s="159"/>
      <c r="DB52" s="160"/>
      <c r="DC52" s="157"/>
      <c r="DD52" s="158"/>
      <c r="DE52" s="158"/>
      <c r="DF52" s="158"/>
      <c r="DG52" s="159"/>
      <c r="DH52" s="159"/>
      <c r="DI52" s="159"/>
      <c r="DJ52" s="160"/>
      <c r="DK52" s="157"/>
      <c r="DL52" s="158"/>
      <c r="DM52" s="158"/>
      <c r="DN52" s="158"/>
      <c r="DO52" s="159"/>
      <c r="DP52" s="159"/>
      <c r="DQ52" s="159"/>
      <c r="DR52" s="160"/>
      <c r="DS52" s="157"/>
      <c r="DT52" s="158"/>
      <c r="DU52" s="158"/>
      <c r="DV52" s="158"/>
      <c r="DW52" s="159"/>
      <c r="DX52" s="159"/>
      <c r="DY52" s="159"/>
      <c r="DZ52" s="160"/>
    </row>
    <row r="53" spans="1:130" ht="12" customHeight="1" x14ac:dyDescent="0.25">
      <c r="A53" s="152">
        <v>49</v>
      </c>
      <c r="B53" s="161" t="s">
        <v>284</v>
      </c>
      <c r="C53" s="161" t="s">
        <v>30</v>
      </c>
      <c r="D53" s="161">
        <f t="shared" si="15"/>
        <v>6</v>
      </c>
      <c r="E53" s="161">
        <f t="shared" si="16"/>
        <v>25</v>
      </c>
      <c r="F53" s="161">
        <f t="shared" si="17"/>
        <v>16.666666666666668</v>
      </c>
      <c r="G53" s="153">
        <f t="shared" si="18"/>
        <v>6</v>
      </c>
      <c r="H53" s="154">
        <f t="shared" si="19"/>
        <v>18</v>
      </c>
      <c r="I53" s="154">
        <f t="shared" si="20"/>
        <v>24</v>
      </c>
      <c r="J53" s="154">
        <f t="shared" si="21"/>
        <v>0</v>
      </c>
      <c r="K53" s="154">
        <f t="shared" si="22"/>
        <v>0</v>
      </c>
      <c r="L53" s="169">
        <f t="shared" si="23"/>
        <v>0</v>
      </c>
      <c r="M53" s="170">
        <f t="shared" si="24"/>
        <v>2</v>
      </c>
      <c r="N53" s="155">
        <f t="shared" si="25"/>
        <v>10</v>
      </c>
      <c r="O53" s="155">
        <f t="shared" si="26"/>
        <v>12</v>
      </c>
      <c r="P53" s="155">
        <f t="shared" si="27"/>
        <v>0</v>
      </c>
      <c r="Q53" s="155">
        <f t="shared" si="28"/>
        <v>0</v>
      </c>
      <c r="R53" s="156">
        <f t="shared" si="29"/>
        <v>0</v>
      </c>
      <c r="S53" s="157"/>
      <c r="T53" s="158"/>
      <c r="U53" s="158"/>
      <c r="V53" s="158"/>
      <c r="W53" s="159"/>
      <c r="X53" s="159"/>
      <c r="Y53" s="159"/>
      <c r="Z53" s="160"/>
      <c r="AA53" s="157">
        <v>1</v>
      </c>
      <c r="AB53" s="158">
        <v>3</v>
      </c>
      <c r="AC53" s="158"/>
      <c r="AD53" s="158"/>
      <c r="AE53" s="159">
        <v>1</v>
      </c>
      <c r="AF53" s="159">
        <v>1</v>
      </c>
      <c r="AG53" s="159"/>
      <c r="AH53" s="160"/>
      <c r="AI53" s="157"/>
      <c r="AJ53" s="158"/>
      <c r="AK53" s="158"/>
      <c r="AL53" s="158"/>
      <c r="AM53" s="159"/>
      <c r="AN53" s="159"/>
      <c r="AO53" s="159"/>
      <c r="AP53" s="160"/>
      <c r="AQ53" s="157">
        <v>1</v>
      </c>
      <c r="AR53" s="158">
        <v>3</v>
      </c>
      <c r="AS53" s="158"/>
      <c r="AT53" s="158"/>
      <c r="AU53" s="159">
        <v>0</v>
      </c>
      <c r="AV53" s="159">
        <v>2</v>
      </c>
      <c r="AW53" s="159"/>
      <c r="AX53" s="160"/>
      <c r="AY53" s="157">
        <v>1</v>
      </c>
      <c r="AZ53" s="158">
        <v>3</v>
      </c>
      <c r="BA53" s="158"/>
      <c r="BB53" s="158"/>
      <c r="BC53" s="159">
        <v>0</v>
      </c>
      <c r="BD53" s="159">
        <v>2</v>
      </c>
      <c r="BE53" s="159"/>
      <c r="BF53" s="160"/>
      <c r="BG53" s="157">
        <v>1</v>
      </c>
      <c r="BH53" s="158">
        <v>3</v>
      </c>
      <c r="BI53" s="158"/>
      <c r="BJ53" s="158"/>
      <c r="BK53" s="159">
        <v>0</v>
      </c>
      <c r="BL53" s="159">
        <v>2</v>
      </c>
      <c r="BM53" s="159"/>
      <c r="BN53" s="160"/>
      <c r="BO53" s="157"/>
      <c r="BP53" s="158"/>
      <c r="BQ53" s="158"/>
      <c r="BR53" s="158"/>
      <c r="BS53" s="159"/>
      <c r="BT53" s="159"/>
      <c r="BU53" s="159"/>
      <c r="BV53" s="160"/>
      <c r="BW53" s="157"/>
      <c r="BX53" s="158"/>
      <c r="BY53" s="158"/>
      <c r="BZ53" s="158"/>
      <c r="CA53" s="159"/>
      <c r="CB53" s="159"/>
      <c r="CC53" s="159"/>
      <c r="CD53" s="160"/>
      <c r="CE53" s="157">
        <v>0</v>
      </c>
      <c r="CF53" s="158">
        <v>4</v>
      </c>
      <c r="CG53" s="158"/>
      <c r="CH53" s="158"/>
      <c r="CI53" s="159">
        <v>0</v>
      </c>
      <c r="CJ53" s="159">
        <v>2</v>
      </c>
      <c r="CK53" s="159"/>
      <c r="CL53" s="160"/>
      <c r="CM53" s="157">
        <v>2</v>
      </c>
      <c r="CN53" s="158">
        <v>2</v>
      </c>
      <c r="CO53" s="158"/>
      <c r="CP53" s="158"/>
      <c r="CQ53" s="159">
        <v>1</v>
      </c>
      <c r="CR53" s="159">
        <v>1</v>
      </c>
      <c r="CS53" s="159"/>
      <c r="CT53" s="160"/>
      <c r="CU53" s="157"/>
      <c r="CV53" s="158"/>
      <c r="CW53" s="158"/>
      <c r="CX53" s="158"/>
      <c r="CY53" s="159"/>
      <c r="CZ53" s="159"/>
      <c r="DA53" s="159"/>
      <c r="DB53" s="160"/>
      <c r="DC53" s="157"/>
      <c r="DD53" s="158"/>
      <c r="DE53" s="158"/>
      <c r="DF53" s="158"/>
      <c r="DG53" s="159"/>
      <c r="DH53" s="159"/>
      <c r="DI53" s="159"/>
      <c r="DJ53" s="160"/>
      <c r="DK53" s="157"/>
      <c r="DL53" s="158"/>
      <c r="DM53" s="158"/>
      <c r="DN53" s="158"/>
      <c r="DO53" s="159"/>
      <c r="DP53" s="159"/>
      <c r="DQ53" s="159"/>
      <c r="DR53" s="160"/>
      <c r="DS53" s="157"/>
      <c r="DT53" s="158"/>
      <c r="DU53" s="158"/>
      <c r="DV53" s="158"/>
      <c r="DW53" s="159"/>
      <c r="DX53" s="159"/>
      <c r="DY53" s="159"/>
      <c r="DZ53" s="160"/>
    </row>
    <row r="54" spans="1:130" ht="12" customHeight="1" x14ac:dyDescent="0.25">
      <c r="A54" s="152">
        <v>50</v>
      </c>
      <c r="B54" s="172" t="s">
        <v>312</v>
      </c>
      <c r="C54" s="172" t="s">
        <v>277</v>
      </c>
      <c r="D54" s="172">
        <f t="shared" si="15"/>
        <v>2.5</v>
      </c>
      <c r="E54" s="172">
        <f t="shared" si="16"/>
        <v>20</v>
      </c>
      <c r="F54" s="172">
        <f t="shared" si="17"/>
        <v>50</v>
      </c>
      <c r="G54" s="153">
        <f t="shared" si="18"/>
        <v>2</v>
      </c>
      <c r="H54" s="154">
        <f t="shared" si="19"/>
        <v>8</v>
      </c>
      <c r="I54" s="154">
        <f t="shared" si="20"/>
        <v>10</v>
      </c>
      <c r="J54" s="154">
        <f t="shared" si="21"/>
        <v>0</v>
      </c>
      <c r="K54" s="154">
        <f t="shared" si="22"/>
        <v>0</v>
      </c>
      <c r="L54" s="169">
        <f t="shared" si="23"/>
        <v>0</v>
      </c>
      <c r="M54" s="170">
        <f t="shared" si="24"/>
        <v>1</v>
      </c>
      <c r="N54" s="155">
        <f t="shared" si="25"/>
        <v>1</v>
      </c>
      <c r="O54" s="155">
        <f t="shared" si="26"/>
        <v>2</v>
      </c>
      <c r="P54" s="155">
        <f t="shared" si="27"/>
        <v>0</v>
      </c>
      <c r="Q54" s="155">
        <f t="shared" si="28"/>
        <v>0</v>
      </c>
      <c r="R54" s="156">
        <f t="shared" si="29"/>
        <v>0</v>
      </c>
      <c r="S54" s="157">
        <v>0</v>
      </c>
      <c r="T54" s="158">
        <v>4</v>
      </c>
      <c r="U54" s="158"/>
      <c r="V54" s="158"/>
      <c r="W54" s="159">
        <v>0</v>
      </c>
      <c r="X54" s="159">
        <v>0</v>
      </c>
      <c r="Y54" s="159"/>
      <c r="Z54" s="160"/>
      <c r="AA54" s="157"/>
      <c r="AB54" s="158"/>
      <c r="AC54" s="158"/>
      <c r="AD54" s="158"/>
      <c r="AE54" s="159"/>
      <c r="AF54" s="159"/>
      <c r="AG54" s="159"/>
      <c r="AH54" s="160"/>
      <c r="AI54" s="157"/>
      <c r="AJ54" s="158"/>
      <c r="AK54" s="158"/>
      <c r="AL54" s="158"/>
      <c r="AM54" s="159"/>
      <c r="AN54" s="159"/>
      <c r="AO54" s="159"/>
      <c r="AP54" s="160"/>
      <c r="AQ54" s="157">
        <v>1</v>
      </c>
      <c r="AR54" s="158">
        <v>3</v>
      </c>
      <c r="AS54" s="158"/>
      <c r="AT54" s="158"/>
      <c r="AU54" s="159">
        <v>1</v>
      </c>
      <c r="AV54" s="159">
        <v>1</v>
      </c>
      <c r="AW54" s="159"/>
      <c r="AX54" s="160"/>
      <c r="AY54" s="157"/>
      <c r="AZ54" s="158"/>
      <c r="BA54" s="158"/>
      <c r="BB54" s="158"/>
      <c r="BC54" s="159"/>
      <c r="BD54" s="159"/>
      <c r="BE54" s="159"/>
      <c r="BF54" s="160"/>
      <c r="BG54" s="157"/>
      <c r="BH54" s="158"/>
      <c r="BI54" s="158"/>
      <c r="BJ54" s="158"/>
      <c r="BK54" s="159"/>
      <c r="BL54" s="159"/>
      <c r="BM54" s="159"/>
      <c r="BN54" s="160"/>
      <c r="BO54" s="157"/>
      <c r="BP54" s="158"/>
      <c r="BQ54" s="158"/>
      <c r="BR54" s="158"/>
      <c r="BS54" s="159"/>
      <c r="BT54" s="159"/>
      <c r="BU54" s="159"/>
      <c r="BV54" s="160"/>
      <c r="BW54" s="157"/>
      <c r="BX54" s="158"/>
      <c r="BY54" s="158"/>
      <c r="BZ54" s="158"/>
      <c r="CA54" s="159"/>
      <c r="CB54" s="159"/>
      <c r="CC54" s="159"/>
      <c r="CD54" s="160"/>
      <c r="CE54" s="157"/>
      <c r="CF54" s="158"/>
      <c r="CG54" s="158"/>
      <c r="CH54" s="158"/>
      <c r="CI54" s="159"/>
      <c r="CJ54" s="159"/>
      <c r="CK54" s="159"/>
      <c r="CL54" s="160"/>
      <c r="CM54" s="157">
        <v>1</v>
      </c>
      <c r="CN54" s="158">
        <v>1</v>
      </c>
      <c r="CO54" s="158"/>
      <c r="CP54" s="158"/>
      <c r="CQ54" s="159">
        <v>0</v>
      </c>
      <c r="CR54" s="159">
        <v>0</v>
      </c>
      <c r="CS54" s="159"/>
      <c r="CT54" s="160"/>
      <c r="CU54" s="157"/>
      <c r="CV54" s="158"/>
      <c r="CW54" s="158"/>
      <c r="CX54" s="158"/>
      <c r="CY54" s="159"/>
      <c r="CZ54" s="159"/>
      <c r="DA54" s="159"/>
      <c r="DB54" s="160"/>
      <c r="DC54" s="157"/>
      <c r="DD54" s="158"/>
      <c r="DE54" s="158"/>
      <c r="DF54" s="158"/>
      <c r="DG54" s="159"/>
      <c r="DH54" s="159"/>
      <c r="DI54" s="159"/>
      <c r="DJ54" s="160"/>
      <c r="DK54" s="157"/>
      <c r="DL54" s="158"/>
      <c r="DM54" s="158"/>
      <c r="DN54" s="158"/>
      <c r="DO54" s="159"/>
      <c r="DP54" s="159"/>
      <c r="DQ54" s="159"/>
      <c r="DR54" s="160"/>
      <c r="DS54" s="157"/>
      <c r="DT54" s="158"/>
      <c r="DU54" s="158"/>
      <c r="DV54" s="158"/>
      <c r="DW54" s="159"/>
      <c r="DX54" s="159"/>
      <c r="DY54" s="159"/>
      <c r="DZ54" s="160"/>
    </row>
    <row r="55" spans="1:130" ht="12" customHeight="1" x14ac:dyDescent="0.25">
      <c r="A55" s="152">
        <v>51</v>
      </c>
      <c r="B55" s="172" t="s">
        <v>309</v>
      </c>
      <c r="C55" s="172" t="s">
        <v>274</v>
      </c>
      <c r="D55" s="172">
        <f t="shared" si="15"/>
        <v>3.75</v>
      </c>
      <c r="E55" s="172">
        <f t="shared" si="16"/>
        <v>20</v>
      </c>
      <c r="F55" s="172">
        <f t="shared" si="17"/>
        <v>0</v>
      </c>
      <c r="G55" s="153">
        <f t="shared" si="18"/>
        <v>3</v>
      </c>
      <c r="H55" s="154">
        <f t="shared" si="19"/>
        <v>12</v>
      </c>
      <c r="I55" s="154">
        <f t="shared" si="20"/>
        <v>15</v>
      </c>
      <c r="J55" s="154">
        <f t="shared" si="21"/>
        <v>0</v>
      </c>
      <c r="K55" s="154">
        <f t="shared" si="22"/>
        <v>0</v>
      </c>
      <c r="L55" s="169">
        <f t="shared" si="23"/>
        <v>0</v>
      </c>
      <c r="M55" s="170">
        <f t="shared" si="24"/>
        <v>0</v>
      </c>
      <c r="N55" s="155">
        <f t="shared" si="25"/>
        <v>5</v>
      </c>
      <c r="O55" s="155">
        <f t="shared" si="26"/>
        <v>5</v>
      </c>
      <c r="P55" s="155">
        <f t="shared" si="27"/>
        <v>0</v>
      </c>
      <c r="Q55" s="155">
        <f t="shared" si="28"/>
        <v>0</v>
      </c>
      <c r="R55" s="156">
        <f t="shared" si="29"/>
        <v>0</v>
      </c>
      <c r="S55" s="157">
        <v>0</v>
      </c>
      <c r="T55" s="158">
        <v>1</v>
      </c>
      <c r="U55" s="158"/>
      <c r="V55" s="158"/>
      <c r="W55" s="159">
        <v>0</v>
      </c>
      <c r="X55" s="159">
        <v>1</v>
      </c>
      <c r="Y55" s="159"/>
      <c r="Z55" s="160"/>
      <c r="AA55" s="157"/>
      <c r="AB55" s="158"/>
      <c r="AC55" s="158"/>
      <c r="AD55" s="158"/>
      <c r="AE55" s="159"/>
      <c r="AF55" s="159"/>
      <c r="AG55" s="159"/>
      <c r="AH55" s="160"/>
      <c r="AI55" s="157"/>
      <c r="AJ55" s="158"/>
      <c r="AK55" s="158"/>
      <c r="AL55" s="158"/>
      <c r="AM55" s="159"/>
      <c r="AN55" s="159"/>
      <c r="AO55" s="159"/>
      <c r="AP55" s="160"/>
      <c r="AQ55" s="157">
        <v>0</v>
      </c>
      <c r="AR55" s="158">
        <v>2</v>
      </c>
      <c r="AS55" s="158"/>
      <c r="AT55" s="158"/>
      <c r="AU55" s="159">
        <v>0</v>
      </c>
      <c r="AV55" s="159">
        <v>2</v>
      </c>
      <c r="AW55" s="159"/>
      <c r="AX55" s="160"/>
      <c r="AY55" s="157">
        <v>2</v>
      </c>
      <c r="AZ55" s="158">
        <v>2</v>
      </c>
      <c r="BA55" s="158"/>
      <c r="BB55" s="158"/>
      <c r="BC55" s="159">
        <v>0</v>
      </c>
      <c r="BD55" s="159">
        <v>0</v>
      </c>
      <c r="BE55" s="159"/>
      <c r="BF55" s="160"/>
      <c r="BG55" s="157">
        <v>1</v>
      </c>
      <c r="BH55" s="158">
        <v>3</v>
      </c>
      <c r="BI55" s="158"/>
      <c r="BJ55" s="158"/>
      <c r="BK55" s="159">
        <v>0</v>
      </c>
      <c r="BL55" s="159">
        <v>0</v>
      </c>
      <c r="BM55" s="159"/>
      <c r="BN55" s="160"/>
      <c r="BO55" s="157"/>
      <c r="BP55" s="158"/>
      <c r="BQ55" s="158"/>
      <c r="BR55" s="158"/>
      <c r="BS55" s="159"/>
      <c r="BT55" s="159"/>
      <c r="BU55" s="159"/>
      <c r="BV55" s="160"/>
      <c r="BW55" s="157"/>
      <c r="BX55" s="158"/>
      <c r="BY55" s="158"/>
      <c r="BZ55" s="158"/>
      <c r="CA55" s="159"/>
      <c r="CB55" s="159"/>
      <c r="CC55" s="159"/>
      <c r="CD55" s="160"/>
      <c r="CE55" s="157">
        <v>0</v>
      </c>
      <c r="CF55" s="158">
        <v>4</v>
      </c>
      <c r="CG55" s="158"/>
      <c r="CH55" s="158"/>
      <c r="CI55" s="159">
        <v>0</v>
      </c>
      <c r="CJ55" s="159">
        <v>2</v>
      </c>
      <c r="CK55" s="159"/>
      <c r="CL55" s="160"/>
      <c r="CM55" s="157"/>
      <c r="CN55" s="158"/>
      <c r="CO55" s="158"/>
      <c r="CP55" s="158"/>
      <c r="CQ55" s="159"/>
      <c r="CR55" s="159"/>
      <c r="CS55" s="159"/>
      <c r="CT55" s="160"/>
      <c r="CU55" s="157"/>
      <c r="CV55" s="158"/>
      <c r="CW55" s="158"/>
      <c r="CX55" s="158"/>
      <c r="CY55" s="159"/>
      <c r="CZ55" s="159"/>
      <c r="DA55" s="159"/>
      <c r="DB55" s="160"/>
      <c r="DC55" s="157"/>
      <c r="DD55" s="158"/>
      <c r="DE55" s="158"/>
      <c r="DF55" s="158"/>
      <c r="DG55" s="159"/>
      <c r="DH55" s="159"/>
      <c r="DI55" s="159"/>
      <c r="DJ55" s="160"/>
      <c r="DK55" s="157"/>
      <c r="DL55" s="158"/>
      <c r="DM55" s="158"/>
      <c r="DN55" s="158"/>
      <c r="DO55" s="159"/>
      <c r="DP55" s="159"/>
      <c r="DQ55" s="159"/>
      <c r="DR55" s="160"/>
      <c r="DS55" s="157"/>
      <c r="DT55" s="158"/>
      <c r="DU55" s="158"/>
      <c r="DV55" s="158"/>
      <c r="DW55" s="159"/>
      <c r="DX55" s="159"/>
      <c r="DY55" s="159"/>
      <c r="DZ55" s="160"/>
    </row>
    <row r="56" spans="1:130" ht="12" customHeight="1" x14ac:dyDescent="0.25">
      <c r="A56" s="152">
        <v>52</v>
      </c>
      <c r="B56" s="173" t="s">
        <v>291</v>
      </c>
      <c r="C56" s="173" t="s">
        <v>229</v>
      </c>
      <c r="D56" s="173">
        <f t="shared" si="15"/>
        <v>6.5</v>
      </c>
      <c r="E56" s="173">
        <f t="shared" si="16"/>
        <v>19.23076923076923</v>
      </c>
      <c r="F56" s="173">
        <f t="shared" si="17"/>
        <v>30.76923076923077</v>
      </c>
      <c r="G56" s="153">
        <f t="shared" si="18"/>
        <v>5</v>
      </c>
      <c r="H56" s="154">
        <f t="shared" si="19"/>
        <v>21</v>
      </c>
      <c r="I56" s="154">
        <f t="shared" si="20"/>
        <v>26</v>
      </c>
      <c r="J56" s="154">
        <f t="shared" si="21"/>
        <v>0</v>
      </c>
      <c r="K56" s="154">
        <f t="shared" si="22"/>
        <v>0</v>
      </c>
      <c r="L56" s="169">
        <f t="shared" si="23"/>
        <v>0</v>
      </c>
      <c r="M56" s="170">
        <f t="shared" si="24"/>
        <v>4</v>
      </c>
      <c r="N56" s="155">
        <f t="shared" si="25"/>
        <v>9</v>
      </c>
      <c r="O56" s="155">
        <f t="shared" si="26"/>
        <v>13</v>
      </c>
      <c r="P56" s="155">
        <f t="shared" si="27"/>
        <v>0</v>
      </c>
      <c r="Q56" s="155">
        <f t="shared" si="28"/>
        <v>0</v>
      </c>
      <c r="R56" s="156">
        <f t="shared" si="29"/>
        <v>0</v>
      </c>
      <c r="S56" s="370">
        <v>0</v>
      </c>
      <c r="T56" s="371">
        <v>2</v>
      </c>
      <c r="U56" s="371"/>
      <c r="V56" s="371"/>
      <c r="W56" s="372">
        <v>0</v>
      </c>
      <c r="X56" s="372">
        <v>1</v>
      </c>
      <c r="Y56" s="372"/>
      <c r="Z56" s="373"/>
      <c r="AA56" s="370">
        <v>0</v>
      </c>
      <c r="AB56" s="371">
        <v>4</v>
      </c>
      <c r="AC56" s="371"/>
      <c r="AD56" s="371"/>
      <c r="AE56" s="372">
        <v>0</v>
      </c>
      <c r="AF56" s="372">
        <v>2</v>
      </c>
      <c r="AG56" s="372"/>
      <c r="AH56" s="373"/>
      <c r="AI56" s="370"/>
      <c r="AJ56" s="371"/>
      <c r="AK56" s="371"/>
      <c r="AL56" s="371"/>
      <c r="AM56" s="372"/>
      <c r="AN56" s="372"/>
      <c r="AO56" s="372"/>
      <c r="AP56" s="373"/>
      <c r="AQ56" s="370">
        <v>0</v>
      </c>
      <c r="AR56" s="371">
        <v>4</v>
      </c>
      <c r="AS56" s="371"/>
      <c r="AT56" s="371"/>
      <c r="AU56" s="372">
        <v>1</v>
      </c>
      <c r="AV56" s="372">
        <v>1</v>
      </c>
      <c r="AW56" s="372"/>
      <c r="AX56" s="373"/>
      <c r="AY56" s="370">
        <v>1</v>
      </c>
      <c r="AZ56" s="371">
        <v>3</v>
      </c>
      <c r="BA56" s="371"/>
      <c r="BB56" s="371"/>
      <c r="BC56" s="372">
        <v>1</v>
      </c>
      <c r="BD56" s="372">
        <v>1</v>
      </c>
      <c r="BE56" s="372"/>
      <c r="BF56" s="373"/>
      <c r="BG56" s="370"/>
      <c r="BH56" s="371"/>
      <c r="BI56" s="371"/>
      <c r="BJ56" s="371"/>
      <c r="BK56" s="372"/>
      <c r="BL56" s="372"/>
      <c r="BM56" s="372"/>
      <c r="BN56" s="373"/>
      <c r="BO56" s="370">
        <v>1</v>
      </c>
      <c r="BP56" s="371">
        <v>3</v>
      </c>
      <c r="BQ56" s="371"/>
      <c r="BR56" s="371"/>
      <c r="BS56" s="372">
        <v>0</v>
      </c>
      <c r="BT56" s="372">
        <v>2</v>
      </c>
      <c r="BU56" s="372"/>
      <c r="BV56" s="373"/>
      <c r="BW56" s="370"/>
      <c r="BX56" s="371"/>
      <c r="BY56" s="371"/>
      <c r="BZ56" s="371"/>
      <c r="CA56" s="372"/>
      <c r="CB56" s="372"/>
      <c r="CC56" s="372"/>
      <c r="CD56" s="373"/>
      <c r="CE56" s="370">
        <v>2</v>
      </c>
      <c r="CF56" s="371">
        <v>2</v>
      </c>
      <c r="CG56" s="371"/>
      <c r="CH56" s="371"/>
      <c r="CI56" s="372">
        <v>1</v>
      </c>
      <c r="CJ56" s="372">
        <v>1</v>
      </c>
      <c r="CK56" s="372"/>
      <c r="CL56" s="373"/>
      <c r="CM56" s="370">
        <v>1</v>
      </c>
      <c r="CN56" s="371">
        <v>3</v>
      </c>
      <c r="CO56" s="371"/>
      <c r="CP56" s="371"/>
      <c r="CQ56" s="372">
        <v>1</v>
      </c>
      <c r="CR56" s="372">
        <v>1</v>
      </c>
      <c r="CS56" s="372"/>
      <c r="CT56" s="373"/>
      <c r="CU56" s="370"/>
      <c r="CV56" s="371"/>
      <c r="CW56" s="371"/>
      <c r="CX56" s="371"/>
      <c r="CY56" s="372"/>
      <c r="CZ56" s="372"/>
      <c r="DA56" s="372"/>
      <c r="DB56" s="373"/>
      <c r="DC56" s="370"/>
      <c r="DD56" s="371"/>
      <c r="DE56" s="371"/>
      <c r="DF56" s="371"/>
      <c r="DG56" s="372"/>
      <c r="DH56" s="372"/>
      <c r="DI56" s="372"/>
      <c r="DJ56" s="373"/>
      <c r="DK56" s="370"/>
      <c r="DL56" s="371"/>
      <c r="DM56" s="371"/>
      <c r="DN56" s="371"/>
      <c r="DO56" s="372"/>
      <c r="DP56" s="372"/>
      <c r="DQ56" s="372"/>
      <c r="DR56" s="373"/>
      <c r="DS56" s="370"/>
      <c r="DT56" s="371"/>
      <c r="DU56" s="371"/>
      <c r="DV56" s="371"/>
      <c r="DW56" s="372"/>
      <c r="DX56" s="372"/>
      <c r="DY56" s="372"/>
      <c r="DZ56" s="373"/>
    </row>
    <row r="57" spans="1:130" ht="12" customHeight="1" x14ac:dyDescent="0.25">
      <c r="A57" s="152">
        <v>53</v>
      </c>
      <c r="B57" s="168" t="s">
        <v>409</v>
      </c>
      <c r="C57" s="168" t="s">
        <v>417</v>
      </c>
      <c r="D57" s="168">
        <f t="shared" si="15"/>
        <v>4</v>
      </c>
      <c r="E57" s="168">
        <f t="shared" si="16"/>
        <v>25</v>
      </c>
      <c r="F57" s="168">
        <f t="shared" si="17"/>
        <v>75</v>
      </c>
      <c r="G57" s="153">
        <f t="shared" si="18"/>
        <v>4</v>
      </c>
      <c r="H57" s="154">
        <f t="shared" si="19"/>
        <v>12</v>
      </c>
      <c r="I57" s="154">
        <f t="shared" si="20"/>
        <v>16</v>
      </c>
      <c r="J57" s="154">
        <f t="shared" si="21"/>
        <v>0</v>
      </c>
      <c r="K57" s="154">
        <f t="shared" si="22"/>
        <v>0</v>
      </c>
      <c r="L57" s="169">
        <f t="shared" si="23"/>
        <v>0</v>
      </c>
      <c r="M57" s="170">
        <f t="shared" si="24"/>
        <v>6</v>
      </c>
      <c r="N57" s="155">
        <f t="shared" si="25"/>
        <v>2</v>
      </c>
      <c r="O57" s="155">
        <f t="shared" si="26"/>
        <v>8</v>
      </c>
      <c r="P57" s="155">
        <f t="shared" si="27"/>
        <v>0</v>
      </c>
      <c r="Q57" s="155">
        <f t="shared" si="28"/>
        <v>0</v>
      </c>
      <c r="R57" s="156">
        <f t="shared" si="29"/>
        <v>0</v>
      </c>
      <c r="S57" s="370"/>
      <c r="T57" s="371"/>
      <c r="U57" s="371"/>
      <c r="V57" s="371"/>
      <c r="W57" s="372"/>
      <c r="X57" s="372"/>
      <c r="Y57" s="372"/>
      <c r="Z57" s="373"/>
      <c r="AA57" s="370"/>
      <c r="AB57" s="371"/>
      <c r="AC57" s="371"/>
      <c r="AD57" s="371"/>
      <c r="AE57" s="372"/>
      <c r="AF57" s="372"/>
      <c r="AG57" s="372"/>
      <c r="AH57" s="373"/>
      <c r="AI57" s="370">
        <v>1</v>
      </c>
      <c r="AJ57" s="371">
        <v>3</v>
      </c>
      <c r="AK57" s="371"/>
      <c r="AL57" s="371"/>
      <c r="AM57" s="372">
        <v>1</v>
      </c>
      <c r="AN57" s="372">
        <v>1</v>
      </c>
      <c r="AO57" s="372"/>
      <c r="AP57" s="373"/>
      <c r="AQ57" s="370"/>
      <c r="AR57" s="371"/>
      <c r="AS57" s="371"/>
      <c r="AT57" s="371"/>
      <c r="AU57" s="372"/>
      <c r="AV57" s="372"/>
      <c r="AW57" s="372"/>
      <c r="AX57" s="373"/>
      <c r="AY57" s="370">
        <v>0</v>
      </c>
      <c r="AZ57" s="371">
        <v>4</v>
      </c>
      <c r="BA57" s="371"/>
      <c r="BB57" s="371"/>
      <c r="BC57" s="372">
        <v>2</v>
      </c>
      <c r="BD57" s="372">
        <v>0</v>
      </c>
      <c r="BE57" s="372"/>
      <c r="BF57" s="373"/>
      <c r="BG57" s="370">
        <v>1</v>
      </c>
      <c r="BH57" s="371">
        <v>3</v>
      </c>
      <c r="BI57" s="371"/>
      <c r="BJ57" s="371"/>
      <c r="BK57" s="372">
        <v>2</v>
      </c>
      <c r="BL57" s="372">
        <v>0</v>
      </c>
      <c r="BM57" s="372"/>
      <c r="BN57" s="373"/>
      <c r="BO57" s="370"/>
      <c r="BP57" s="371"/>
      <c r="BQ57" s="371"/>
      <c r="BR57" s="371"/>
      <c r="BS57" s="372"/>
      <c r="BT57" s="372"/>
      <c r="BU57" s="372"/>
      <c r="BV57" s="373"/>
      <c r="BW57" s="370"/>
      <c r="BX57" s="371"/>
      <c r="BY57" s="371"/>
      <c r="BZ57" s="371"/>
      <c r="CA57" s="372"/>
      <c r="CB57" s="372"/>
      <c r="CC57" s="372"/>
      <c r="CD57" s="373"/>
      <c r="CE57" s="370"/>
      <c r="CF57" s="371"/>
      <c r="CG57" s="371"/>
      <c r="CH57" s="371"/>
      <c r="CI57" s="372"/>
      <c r="CJ57" s="372"/>
      <c r="CK57" s="372"/>
      <c r="CL57" s="373"/>
      <c r="CM57" s="370"/>
      <c r="CN57" s="371"/>
      <c r="CO57" s="371"/>
      <c r="CP57" s="371"/>
      <c r="CQ57" s="372"/>
      <c r="CR57" s="372"/>
      <c r="CS57" s="372"/>
      <c r="CT57" s="373"/>
      <c r="CU57" s="370">
        <v>2</v>
      </c>
      <c r="CV57" s="371">
        <v>2</v>
      </c>
      <c r="CW57" s="371"/>
      <c r="CX57" s="371"/>
      <c r="CY57" s="372">
        <v>1</v>
      </c>
      <c r="CZ57" s="372">
        <v>1</v>
      </c>
      <c r="DA57" s="372"/>
      <c r="DB57" s="373"/>
      <c r="DC57" s="370"/>
      <c r="DD57" s="371"/>
      <c r="DE57" s="371"/>
      <c r="DF57" s="371"/>
      <c r="DG57" s="372"/>
      <c r="DH57" s="372"/>
      <c r="DI57" s="372"/>
      <c r="DJ57" s="373"/>
      <c r="DK57" s="370"/>
      <c r="DL57" s="371"/>
      <c r="DM57" s="371"/>
      <c r="DN57" s="371"/>
      <c r="DO57" s="372"/>
      <c r="DP57" s="372"/>
      <c r="DQ57" s="372"/>
      <c r="DR57" s="373"/>
      <c r="DS57" s="370"/>
      <c r="DT57" s="371"/>
      <c r="DU57" s="371"/>
      <c r="DV57" s="371"/>
      <c r="DW57" s="372"/>
      <c r="DX57" s="372"/>
      <c r="DY57" s="372"/>
      <c r="DZ57" s="373"/>
    </row>
    <row r="58" spans="1:130" ht="12" customHeight="1" x14ac:dyDescent="0.25">
      <c r="A58" s="152">
        <v>54</v>
      </c>
      <c r="B58" s="172" t="s">
        <v>308</v>
      </c>
      <c r="C58" s="172" t="s">
        <v>274</v>
      </c>
      <c r="D58" s="172">
        <f t="shared" si="15"/>
        <v>1.5</v>
      </c>
      <c r="E58" s="172">
        <f t="shared" si="16"/>
        <v>16.666666666666668</v>
      </c>
      <c r="F58" s="172">
        <f t="shared" si="17"/>
        <v>20</v>
      </c>
      <c r="G58" s="153">
        <f t="shared" si="18"/>
        <v>1</v>
      </c>
      <c r="H58" s="154">
        <f t="shared" si="19"/>
        <v>5</v>
      </c>
      <c r="I58" s="154">
        <f t="shared" si="20"/>
        <v>6</v>
      </c>
      <c r="J58" s="154">
        <f t="shared" si="21"/>
        <v>0</v>
      </c>
      <c r="K58" s="154">
        <f t="shared" si="22"/>
        <v>0</v>
      </c>
      <c r="L58" s="169">
        <f t="shared" si="23"/>
        <v>0</v>
      </c>
      <c r="M58" s="170">
        <f t="shared" si="24"/>
        <v>2</v>
      </c>
      <c r="N58" s="155">
        <f t="shared" si="25"/>
        <v>8</v>
      </c>
      <c r="O58" s="155">
        <f t="shared" si="26"/>
        <v>10</v>
      </c>
      <c r="P58" s="155">
        <f t="shared" si="27"/>
        <v>0</v>
      </c>
      <c r="Q58" s="155">
        <f t="shared" si="28"/>
        <v>0</v>
      </c>
      <c r="R58" s="156">
        <f t="shared" si="29"/>
        <v>0</v>
      </c>
      <c r="S58" s="157"/>
      <c r="T58" s="158"/>
      <c r="U58" s="158"/>
      <c r="V58" s="158"/>
      <c r="W58" s="159"/>
      <c r="X58" s="159"/>
      <c r="Y58" s="159"/>
      <c r="Z58" s="160"/>
      <c r="AA58" s="157">
        <v>0</v>
      </c>
      <c r="AB58" s="158">
        <v>2</v>
      </c>
      <c r="AC58" s="158"/>
      <c r="AD58" s="158"/>
      <c r="AE58" s="159">
        <v>0</v>
      </c>
      <c r="AF58" s="159">
        <v>2</v>
      </c>
      <c r="AG58" s="159"/>
      <c r="AH58" s="160"/>
      <c r="AI58" s="157">
        <v>0</v>
      </c>
      <c r="AJ58" s="158">
        <v>0</v>
      </c>
      <c r="AK58" s="158"/>
      <c r="AL58" s="158"/>
      <c r="AM58" s="159">
        <v>0</v>
      </c>
      <c r="AN58" s="159">
        <v>2</v>
      </c>
      <c r="AO58" s="159"/>
      <c r="AP58" s="160"/>
      <c r="AQ58" s="157"/>
      <c r="AR58" s="158"/>
      <c r="AS58" s="158"/>
      <c r="AT58" s="158"/>
      <c r="AU58" s="159"/>
      <c r="AV58" s="159"/>
      <c r="AW58" s="159"/>
      <c r="AX58" s="160"/>
      <c r="AY58" s="157"/>
      <c r="AZ58" s="158"/>
      <c r="BA58" s="158"/>
      <c r="BB58" s="158"/>
      <c r="BC58" s="159"/>
      <c r="BD58" s="159"/>
      <c r="BE58" s="159"/>
      <c r="BF58" s="160"/>
      <c r="BG58" s="157">
        <v>0</v>
      </c>
      <c r="BH58" s="158">
        <v>0</v>
      </c>
      <c r="BI58" s="158"/>
      <c r="BJ58" s="158"/>
      <c r="BK58" s="159">
        <v>0</v>
      </c>
      <c r="BL58" s="159">
        <v>2</v>
      </c>
      <c r="BM58" s="159"/>
      <c r="BN58" s="160"/>
      <c r="BO58" s="157">
        <v>0</v>
      </c>
      <c r="BP58" s="158">
        <v>0</v>
      </c>
      <c r="BQ58" s="158"/>
      <c r="BR58" s="158"/>
      <c r="BS58" s="159">
        <v>2</v>
      </c>
      <c r="BT58" s="159">
        <v>0</v>
      </c>
      <c r="BU58" s="159"/>
      <c r="BV58" s="160"/>
      <c r="BW58" s="157"/>
      <c r="BX58" s="158"/>
      <c r="BY58" s="158"/>
      <c r="BZ58" s="158"/>
      <c r="CA58" s="159"/>
      <c r="CB58" s="159"/>
      <c r="CC58" s="159"/>
      <c r="CD58" s="160"/>
      <c r="CE58" s="157"/>
      <c r="CF58" s="158"/>
      <c r="CG58" s="158"/>
      <c r="CH58" s="158"/>
      <c r="CI58" s="159"/>
      <c r="CJ58" s="159"/>
      <c r="CK58" s="159"/>
      <c r="CL58" s="160"/>
      <c r="CM58" s="157">
        <v>1</v>
      </c>
      <c r="CN58" s="158">
        <v>3</v>
      </c>
      <c r="CO58" s="158"/>
      <c r="CP58" s="158"/>
      <c r="CQ58" s="159">
        <v>0</v>
      </c>
      <c r="CR58" s="159">
        <v>2</v>
      </c>
      <c r="CS58" s="159"/>
      <c r="CT58" s="160"/>
      <c r="CU58" s="157"/>
      <c r="CV58" s="158"/>
      <c r="CW58" s="158"/>
      <c r="CX58" s="158"/>
      <c r="CY58" s="159"/>
      <c r="CZ58" s="159"/>
      <c r="DA58" s="159"/>
      <c r="DB58" s="160"/>
      <c r="DC58" s="157"/>
      <c r="DD58" s="158"/>
      <c r="DE58" s="158"/>
      <c r="DF58" s="158"/>
      <c r="DG58" s="159"/>
      <c r="DH58" s="159"/>
      <c r="DI58" s="159"/>
      <c r="DJ58" s="160"/>
      <c r="DK58" s="157"/>
      <c r="DL58" s="158"/>
      <c r="DM58" s="158"/>
      <c r="DN58" s="158"/>
      <c r="DO58" s="159"/>
      <c r="DP58" s="159"/>
      <c r="DQ58" s="159"/>
      <c r="DR58" s="160"/>
      <c r="DS58" s="157"/>
      <c r="DT58" s="158"/>
      <c r="DU58" s="158"/>
      <c r="DV58" s="158"/>
      <c r="DW58" s="159"/>
      <c r="DX58" s="159"/>
      <c r="DY58" s="159"/>
      <c r="DZ58" s="160"/>
    </row>
    <row r="59" spans="1:130" ht="12" customHeight="1" x14ac:dyDescent="0.25">
      <c r="A59" s="152">
        <v>55</v>
      </c>
      <c r="B59" s="172" t="s">
        <v>289</v>
      </c>
      <c r="C59" s="172" t="s">
        <v>274</v>
      </c>
      <c r="D59" s="172">
        <f t="shared" si="15"/>
        <v>2</v>
      </c>
      <c r="E59" s="172">
        <f t="shared" si="16"/>
        <v>12.5</v>
      </c>
      <c r="F59" s="172">
        <f t="shared" si="17"/>
        <v>0</v>
      </c>
      <c r="G59" s="153">
        <f t="shared" si="18"/>
        <v>1</v>
      </c>
      <c r="H59" s="154">
        <f t="shared" si="19"/>
        <v>7</v>
      </c>
      <c r="I59" s="154">
        <f t="shared" si="20"/>
        <v>8</v>
      </c>
      <c r="J59" s="154">
        <f t="shared" si="21"/>
        <v>0</v>
      </c>
      <c r="K59" s="154">
        <f t="shared" si="22"/>
        <v>0</v>
      </c>
      <c r="L59" s="169">
        <f t="shared" si="23"/>
        <v>0</v>
      </c>
      <c r="M59" s="170">
        <f t="shared" si="24"/>
        <v>0</v>
      </c>
      <c r="N59" s="155">
        <f t="shared" si="25"/>
        <v>4</v>
      </c>
      <c r="O59" s="155">
        <f t="shared" si="26"/>
        <v>4</v>
      </c>
      <c r="P59" s="155">
        <f t="shared" si="27"/>
        <v>0</v>
      </c>
      <c r="Q59" s="155">
        <f t="shared" si="28"/>
        <v>0</v>
      </c>
      <c r="R59" s="156">
        <f t="shared" si="29"/>
        <v>0</v>
      </c>
      <c r="S59" s="370">
        <v>0</v>
      </c>
      <c r="T59" s="371">
        <v>4</v>
      </c>
      <c r="U59" s="371"/>
      <c r="V59" s="371"/>
      <c r="W59" s="372">
        <v>0</v>
      </c>
      <c r="X59" s="372">
        <v>2</v>
      </c>
      <c r="Y59" s="372"/>
      <c r="Z59" s="373"/>
      <c r="AA59" s="370">
        <v>0</v>
      </c>
      <c r="AB59" s="371">
        <v>2</v>
      </c>
      <c r="AC59" s="371"/>
      <c r="AD59" s="371"/>
      <c r="AE59" s="372">
        <v>0</v>
      </c>
      <c r="AF59" s="372">
        <v>0</v>
      </c>
      <c r="AG59" s="372"/>
      <c r="AH59" s="373"/>
      <c r="AI59" s="370"/>
      <c r="AJ59" s="371"/>
      <c r="AK59" s="371"/>
      <c r="AL59" s="371"/>
      <c r="AM59" s="372"/>
      <c r="AN59" s="372"/>
      <c r="AO59" s="372"/>
      <c r="AP59" s="373"/>
      <c r="AQ59" s="370">
        <v>1</v>
      </c>
      <c r="AR59" s="371">
        <v>1</v>
      </c>
      <c r="AS59" s="371"/>
      <c r="AT59" s="371"/>
      <c r="AU59" s="372">
        <v>0</v>
      </c>
      <c r="AV59" s="372">
        <v>2</v>
      </c>
      <c r="AW59" s="372"/>
      <c r="AX59" s="373"/>
      <c r="AY59" s="370"/>
      <c r="AZ59" s="371"/>
      <c r="BA59" s="371"/>
      <c r="BB59" s="371"/>
      <c r="BC59" s="372"/>
      <c r="BD59" s="372"/>
      <c r="BE59" s="372"/>
      <c r="BF59" s="373"/>
      <c r="BG59" s="370"/>
      <c r="BH59" s="371"/>
      <c r="BI59" s="371"/>
      <c r="BJ59" s="371"/>
      <c r="BK59" s="372"/>
      <c r="BL59" s="372"/>
      <c r="BM59" s="372"/>
      <c r="BN59" s="373"/>
      <c r="BO59" s="370"/>
      <c r="BP59" s="371"/>
      <c r="BQ59" s="371"/>
      <c r="BR59" s="371"/>
      <c r="BS59" s="372"/>
      <c r="BT59" s="372"/>
      <c r="BU59" s="372"/>
      <c r="BV59" s="373"/>
      <c r="BW59" s="370"/>
      <c r="BX59" s="371"/>
      <c r="BY59" s="371"/>
      <c r="BZ59" s="371"/>
      <c r="CA59" s="372"/>
      <c r="CB59" s="372"/>
      <c r="CC59" s="372"/>
      <c r="CD59" s="373"/>
      <c r="CE59" s="370"/>
      <c r="CF59" s="371"/>
      <c r="CG59" s="371"/>
      <c r="CH59" s="371"/>
      <c r="CI59" s="372"/>
      <c r="CJ59" s="372"/>
      <c r="CK59" s="372"/>
      <c r="CL59" s="373"/>
      <c r="CM59" s="370"/>
      <c r="CN59" s="371"/>
      <c r="CO59" s="371"/>
      <c r="CP59" s="371"/>
      <c r="CQ59" s="372"/>
      <c r="CR59" s="372"/>
      <c r="CS59" s="372"/>
      <c r="CT59" s="373"/>
      <c r="CU59" s="370"/>
      <c r="CV59" s="371"/>
      <c r="CW59" s="371"/>
      <c r="CX59" s="371"/>
      <c r="CY59" s="372"/>
      <c r="CZ59" s="372"/>
      <c r="DA59" s="372"/>
      <c r="DB59" s="373"/>
      <c r="DC59" s="370"/>
      <c r="DD59" s="371"/>
      <c r="DE59" s="371"/>
      <c r="DF59" s="371"/>
      <c r="DG59" s="372"/>
      <c r="DH59" s="372"/>
      <c r="DI59" s="372"/>
      <c r="DJ59" s="373"/>
      <c r="DK59" s="370"/>
      <c r="DL59" s="371"/>
      <c r="DM59" s="371"/>
      <c r="DN59" s="371"/>
      <c r="DO59" s="372"/>
      <c r="DP59" s="372"/>
      <c r="DQ59" s="372"/>
      <c r="DR59" s="373"/>
      <c r="DS59" s="370"/>
      <c r="DT59" s="371"/>
      <c r="DU59" s="371"/>
      <c r="DV59" s="371"/>
      <c r="DW59" s="372"/>
      <c r="DX59" s="372"/>
      <c r="DY59" s="372"/>
      <c r="DZ59" s="373"/>
    </row>
    <row r="60" spans="1:130" ht="12" customHeight="1" x14ac:dyDescent="0.25">
      <c r="A60" s="152">
        <v>56</v>
      </c>
      <c r="B60" s="168" t="s">
        <v>250</v>
      </c>
      <c r="C60" s="168" t="s">
        <v>417</v>
      </c>
      <c r="D60" s="168">
        <f t="shared" si="15"/>
        <v>1</v>
      </c>
      <c r="E60" s="168">
        <f t="shared" si="16"/>
        <v>0</v>
      </c>
      <c r="F60" s="168">
        <f t="shared" si="17"/>
        <v>50</v>
      </c>
      <c r="G60" s="153">
        <f t="shared" si="18"/>
        <v>0</v>
      </c>
      <c r="H60" s="154">
        <f t="shared" si="19"/>
        <v>4</v>
      </c>
      <c r="I60" s="154">
        <f t="shared" si="20"/>
        <v>4</v>
      </c>
      <c r="J60" s="154">
        <f t="shared" si="21"/>
        <v>0</v>
      </c>
      <c r="K60" s="154">
        <f t="shared" si="22"/>
        <v>0</v>
      </c>
      <c r="L60" s="169">
        <f t="shared" si="23"/>
        <v>0</v>
      </c>
      <c r="M60" s="170">
        <f t="shared" si="24"/>
        <v>1</v>
      </c>
      <c r="N60" s="155">
        <f t="shared" si="25"/>
        <v>1</v>
      </c>
      <c r="O60" s="155">
        <f t="shared" si="26"/>
        <v>2</v>
      </c>
      <c r="P60" s="155">
        <f t="shared" si="27"/>
        <v>0</v>
      </c>
      <c r="Q60" s="155">
        <f t="shared" si="28"/>
        <v>0</v>
      </c>
      <c r="R60" s="156">
        <f t="shared" si="29"/>
        <v>0</v>
      </c>
      <c r="S60" s="157"/>
      <c r="T60" s="158"/>
      <c r="U60" s="158"/>
      <c r="V60" s="158"/>
      <c r="W60" s="159"/>
      <c r="X60" s="159"/>
      <c r="Y60" s="159"/>
      <c r="Z60" s="160"/>
      <c r="AA60" s="157"/>
      <c r="AB60" s="158"/>
      <c r="AC60" s="158"/>
      <c r="AD60" s="158"/>
      <c r="AE60" s="159"/>
      <c r="AF60" s="159"/>
      <c r="AG60" s="159"/>
      <c r="AH60" s="160"/>
      <c r="AI60" s="157">
        <v>0</v>
      </c>
      <c r="AJ60" s="158">
        <v>4</v>
      </c>
      <c r="AK60" s="158"/>
      <c r="AL60" s="158"/>
      <c r="AM60" s="159">
        <v>1</v>
      </c>
      <c r="AN60" s="159">
        <v>1</v>
      </c>
      <c r="AO60" s="159"/>
      <c r="AP60" s="160"/>
      <c r="AQ60" s="157"/>
      <c r="AR60" s="158"/>
      <c r="AS60" s="158"/>
      <c r="AT60" s="158"/>
      <c r="AU60" s="159"/>
      <c r="AV60" s="159"/>
      <c r="AW60" s="159"/>
      <c r="AX60" s="160"/>
      <c r="AY60" s="157"/>
      <c r="AZ60" s="158"/>
      <c r="BA60" s="158"/>
      <c r="BB60" s="158"/>
      <c r="BC60" s="159"/>
      <c r="BD60" s="159"/>
      <c r="BE60" s="159"/>
      <c r="BF60" s="160"/>
      <c r="BG60" s="157"/>
      <c r="BH60" s="158"/>
      <c r="BI60" s="158"/>
      <c r="BJ60" s="158"/>
      <c r="BK60" s="159"/>
      <c r="BL60" s="159"/>
      <c r="BM60" s="159"/>
      <c r="BN60" s="160"/>
      <c r="BO60" s="157"/>
      <c r="BP60" s="158"/>
      <c r="BQ60" s="158"/>
      <c r="BR60" s="158"/>
      <c r="BS60" s="159"/>
      <c r="BT60" s="159"/>
      <c r="BU60" s="159"/>
      <c r="BV60" s="160"/>
      <c r="BW60" s="157"/>
      <c r="BX60" s="158"/>
      <c r="BY60" s="158"/>
      <c r="BZ60" s="158"/>
      <c r="CA60" s="159"/>
      <c r="CB60" s="159"/>
      <c r="CC60" s="159"/>
      <c r="CD60" s="160"/>
      <c r="CE60" s="157"/>
      <c r="CF60" s="158"/>
      <c r="CG60" s="158"/>
      <c r="CH60" s="158"/>
      <c r="CI60" s="159"/>
      <c r="CJ60" s="159"/>
      <c r="CK60" s="159"/>
      <c r="CL60" s="160"/>
      <c r="CM60" s="157"/>
      <c r="CN60" s="158"/>
      <c r="CO60" s="158"/>
      <c r="CP60" s="158"/>
      <c r="CQ60" s="159"/>
      <c r="CR60" s="159"/>
      <c r="CS60" s="159"/>
      <c r="CT60" s="160"/>
      <c r="CU60" s="157"/>
      <c r="CV60" s="158"/>
      <c r="CW60" s="158"/>
      <c r="CX60" s="158"/>
      <c r="CY60" s="159"/>
      <c r="CZ60" s="159"/>
      <c r="DA60" s="159"/>
      <c r="DB60" s="160"/>
      <c r="DC60" s="157"/>
      <c r="DD60" s="158"/>
      <c r="DE60" s="158"/>
      <c r="DF60" s="158"/>
      <c r="DG60" s="159"/>
      <c r="DH60" s="159"/>
      <c r="DI60" s="159"/>
      <c r="DJ60" s="160"/>
      <c r="DK60" s="157"/>
      <c r="DL60" s="158"/>
      <c r="DM60" s="158"/>
      <c r="DN60" s="158"/>
      <c r="DO60" s="159"/>
      <c r="DP60" s="159"/>
      <c r="DQ60" s="159"/>
      <c r="DR60" s="160"/>
      <c r="DS60" s="157"/>
      <c r="DT60" s="158"/>
      <c r="DU60" s="158"/>
      <c r="DV60" s="158"/>
      <c r="DW60" s="159"/>
      <c r="DX60" s="159"/>
      <c r="DY60" s="159"/>
      <c r="DZ60" s="160"/>
    </row>
    <row r="61" spans="1:130" ht="12" customHeight="1" x14ac:dyDescent="0.25">
      <c r="A61" s="152">
        <v>57</v>
      </c>
      <c r="B61" s="172" t="s">
        <v>306</v>
      </c>
      <c r="C61" s="172" t="s">
        <v>277</v>
      </c>
      <c r="D61" s="172">
        <f t="shared" si="15"/>
        <v>0</v>
      </c>
      <c r="E61" s="172" t="e">
        <f t="shared" si="16"/>
        <v>#DIV/0!</v>
      </c>
      <c r="F61" s="172">
        <f t="shared" si="17"/>
        <v>25</v>
      </c>
      <c r="G61" s="153">
        <f t="shared" si="18"/>
        <v>0</v>
      </c>
      <c r="H61" s="154">
        <f t="shared" si="19"/>
        <v>0</v>
      </c>
      <c r="I61" s="154">
        <f t="shared" si="20"/>
        <v>0</v>
      </c>
      <c r="J61" s="154">
        <f t="shared" si="21"/>
        <v>0</v>
      </c>
      <c r="K61" s="154">
        <f t="shared" si="22"/>
        <v>0</v>
      </c>
      <c r="L61" s="169">
        <f t="shared" si="23"/>
        <v>0</v>
      </c>
      <c r="M61" s="170">
        <f t="shared" si="24"/>
        <v>1</v>
      </c>
      <c r="N61" s="155">
        <f t="shared" si="25"/>
        <v>3</v>
      </c>
      <c r="O61" s="155">
        <f t="shared" si="26"/>
        <v>4</v>
      </c>
      <c r="P61" s="155">
        <f t="shared" si="27"/>
        <v>0</v>
      </c>
      <c r="Q61" s="155">
        <f t="shared" si="28"/>
        <v>0</v>
      </c>
      <c r="R61" s="156">
        <f t="shared" si="29"/>
        <v>0</v>
      </c>
      <c r="S61" s="157">
        <v>0</v>
      </c>
      <c r="T61" s="158">
        <v>0</v>
      </c>
      <c r="U61" s="158"/>
      <c r="V61" s="158"/>
      <c r="W61" s="159">
        <v>1</v>
      </c>
      <c r="X61" s="159">
        <v>1</v>
      </c>
      <c r="Y61" s="159"/>
      <c r="Z61" s="160"/>
      <c r="AA61" s="157"/>
      <c r="AB61" s="158"/>
      <c r="AC61" s="158"/>
      <c r="AD61" s="158"/>
      <c r="AE61" s="159"/>
      <c r="AF61" s="159"/>
      <c r="AG61" s="159"/>
      <c r="AH61" s="160"/>
      <c r="AI61" s="157"/>
      <c r="AJ61" s="158"/>
      <c r="AK61" s="158"/>
      <c r="AL61" s="158"/>
      <c r="AM61" s="159"/>
      <c r="AN61" s="159"/>
      <c r="AO61" s="159"/>
      <c r="AP61" s="160"/>
      <c r="AQ61" s="157"/>
      <c r="AR61" s="158"/>
      <c r="AS61" s="158"/>
      <c r="AT61" s="158"/>
      <c r="AU61" s="159"/>
      <c r="AV61" s="159"/>
      <c r="AW61" s="159"/>
      <c r="AX61" s="160"/>
      <c r="AY61" s="157"/>
      <c r="AZ61" s="158"/>
      <c r="BA61" s="158"/>
      <c r="BB61" s="158"/>
      <c r="BC61" s="159"/>
      <c r="BD61" s="159"/>
      <c r="BE61" s="159"/>
      <c r="BF61" s="160"/>
      <c r="BG61" s="157">
        <v>0</v>
      </c>
      <c r="BH61" s="158">
        <v>0</v>
      </c>
      <c r="BI61" s="158"/>
      <c r="BJ61" s="158"/>
      <c r="BK61" s="159">
        <v>0</v>
      </c>
      <c r="BL61" s="159">
        <v>2</v>
      </c>
      <c r="BM61" s="159"/>
      <c r="BN61" s="160"/>
      <c r="BO61" s="157"/>
      <c r="BP61" s="158"/>
      <c r="BQ61" s="158"/>
      <c r="BR61" s="158"/>
      <c r="BS61" s="159"/>
      <c r="BT61" s="159"/>
      <c r="BU61" s="159"/>
      <c r="BV61" s="160"/>
      <c r="BW61" s="157"/>
      <c r="BX61" s="158"/>
      <c r="BY61" s="158"/>
      <c r="BZ61" s="158"/>
      <c r="CA61" s="159"/>
      <c r="CB61" s="159"/>
      <c r="CC61" s="159"/>
      <c r="CD61" s="160"/>
      <c r="CE61" s="157"/>
      <c r="CF61" s="158"/>
      <c r="CG61" s="158"/>
      <c r="CH61" s="158"/>
      <c r="CI61" s="159"/>
      <c r="CJ61" s="159"/>
      <c r="CK61" s="159"/>
      <c r="CL61" s="160"/>
      <c r="CM61" s="157"/>
      <c r="CN61" s="158"/>
      <c r="CO61" s="158"/>
      <c r="CP61" s="158"/>
      <c r="CQ61" s="159"/>
      <c r="CR61" s="159"/>
      <c r="CS61" s="159"/>
      <c r="CT61" s="160"/>
      <c r="CU61" s="157"/>
      <c r="CV61" s="158"/>
      <c r="CW61" s="158"/>
      <c r="CX61" s="158"/>
      <c r="CY61" s="159"/>
      <c r="CZ61" s="159"/>
      <c r="DA61" s="159"/>
      <c r="DB61" s="160"/>
      <c r="DC61" s="157"/>
      <c r="DD61" s="158"/>
      <c r="DE61" s="158"/>
      <c r="DF61" s="158"/>
      <c r="DG61" s="159"/>
      <c r="DH61" s="159"/>
      <c r="DI61" s="159"/>
      <c r="DJ61" s="160"/>
      <c r="DK61" s="157"/>
      <c r="DL61" s="158"/>
      <c r="DM61" s="158"/>
      <c r="DN61" s="158"/>
      <c r="DO61" s="159"/>
      <c r="DP61" s="159"/>
      <c r="DQ61" s="159"/>
      <c r="DR61" s="160"/>
      <c r="DS61" s="157"/>
      <c r="DT61" s="158"/>
      <c r="DU61" s="158"/>
      <c r="DV61" s="158"/>
      <c r="DW61" s="159"/>
      <c r="DX61" s="159"/>
      <c r="DY61" s="159"/>
      <c r="DZ61" s="160"/>
    </row>
    <row r="62" spans="1:130" x14ac:dyDescent="0.25">
      <c r="S62" s="142">
        <f t="shared" ref="S62:AX62" si="45">SUM(S4:S61)</f>
        <v>64</v>
      </c>
      <c r="T62" s="142">
        <f t="shared" si="45"/>
        <v>64</v>
      </c>
      <c r="U62" s="142">
        <f t="shared" si="45"/>
        <v>0</v>
      </c>
      <c r="V62" s="142">
        <f t="shared" si="45"/>
        <v>0</v>
      </c>
      <c r="W62" s="142">
        <f t="shared" si="45"/>
        <v>32</v>
      </c>
      <c r="X62" s="142">
        <f t="shared" si="45"/>
        <v>32</v>
      </c>
      <c r="Y62" s="142">
        <f t="shared" si="45"/>
        <v>0</v>
      </c>
      <c r="Z62" s="142">
        <f t="shared" si="45"/>
        <v>0</v>
      </c>
      <c r="AA62" s="142">
        <f t="shared" si="45"/>
        <v>64</v>
      </c>
      <c r="AB62" s="142">
        <f t="shared" si="45"/>
        <v>64</v>
      </c>
      <c r="AC62" s="142">
        <f t="shared" si="45"/>
        <v>0</v>
      </c>
      <c r="AD62" s="142">
        <f t="shared" si="45"/>
        <v>0</v>
      </c>
      <c r="AE62" s="142">
        <f t="shared" si="45"/>
        <v>32</v>
      </c>
      <c r="AF62" s="142">
        <f t="shared" si="45"/>
        <v>32</v>
      </c>
      <c r="AG62" s="142">
        <f t="shared" si="45"/>
        <v>0</v>
      </c>
      <c r="AH62" s="142">
        <f t="shared" si="45"/>
        <v>0</v>
      </c>
      <c r="AI62" s="142">
        <f t="shared" si="45"/>
        <v>64</v>
      </c>
      <c r="AJ62" s="142">
        <f t="shared" si="45"/>
        <v>64</v>
      </c>
      <c r="AK62" s="142">
        <f t="shared" si="45"/>
        <v>0</v>
      </c>
      <c r="AL62" s="142">
        <f t="shared" si="45"/>
        <v>0</v>
      </c>
      <c r="AM62" s="142">
        <f t="shared" si="45"/>
        <v>32</v>
      </c>
      <c r="AN62" s="142">
        <f t="shared" si="45"/>
        <v>32</v>
      </c>
      <c r="AO62" s="142">
        <f t="shared" si="45"/>
        <v>0</v>
      </c>
      <c r="AP62" s="142">
        <f t="shared" si="45"/>
        <v>0</v>
      </c>
      <c r="AQ62" s="142">
        <f t="shared" si="45"/>
        <v>64</v>
      </c>
      <c r="AR62" s="142">
        <f t="shared" si="45"/>
        <v>64</v>
      </c>
      <c r="AS62" s="142">
        <f t="shared" si="45"/>
        <v>0</v>
      </c>
      <c r="AT62" s="142">
        <f t="shared" si="45"/>
        <v>0</v>
      </c>
      <c r="AU62" s="142">
        <f t="shared" si="45"/>
        <v>32</v>
      </c>
      <c r="AV62" s="142">
        <f t="shared" si="45"/>
        <v>34</v>
      </c>
      <c r="AW62" s="142">
        <f t="shared" si="45"/>
        <v>0</v>
      </c>
      <c r="AX62" s="142">
        <f t="shared" si="45"/>
        <v>0</v>
      </c>
      <c r="AY62" s="142">
        <f t="shared" ref="AY62:CD62" si="46">SUM(AY4:AY61)</f>
        <v>64</v>
      </c>
      <c r="AZ62" s="142">
        <f t="shared" si="46"/>
        <v>60</v>
      </c>
      <c r="BA62" s="142">
        <f t="shared" si="46"/>
        <v>0</v>
      </c>
      <c r="BB62" s="142">
        <f t="shared" si="46"/>
        <v>0</v>
      </c>
      <c r="BC62" s="142">
        <f t="shared" si="46"/>
        <v>31</v>
      </c>
      <c r="BD62" s="142">
        <f t="shared" si="46"/>
        <v>27</v>
      </c>
      <c r="BE62" s="142">
        <f t="shared" si="46"/>
        <v>0</v>
      </c>
      <c r="BF62" s="142">
        <f t="shared" si="46"/>
        <v>0</v>
      </c>
      <c r="BG62" s="142">
        <f t="shared" si="46"/>
        <v>64</v>
      </c>
      <c r="BH62" s="142">
        <f t="shared" si="46"/>
        <v>64</v>
      </c>
      <c r="BI62" s="142">
        <f t="shared" si="46"/>
        <v>0</v>
      </c>
      <c r="BJ62" s="142">
        <f t="shared" si="46"/>
        <v>0</v>
      </c>
      <c r="BK62" s="142">
        <f t="shared" si="46"/>
        <v>32</v>
      </c>
      <c r="BL62" s="142">
        <f t="shared" si="46"/>
        <v>32</v>
      </c>
      <c r="BM62" s="142">
        <f t="shared" si="46"/>
        <v>0</v>
      </c>
      <c r="BN62" s="142">
        <f t="shared" si="46"/>
        <v>0</v>
      </c>
      <c r="BO62" s="142">
        <f t="shared" si="46"/>
        <v>48</v>
      </c>
      <c r="BP62" s="142">
        <f t="shared" si="46"/>
        <v>48</v>
      </c>
      <c r="BQ62" s="142">
        <f t="shared" si="46"/>
        <v>0</v>
      </c>
      <c r="BR62" s="142">
        <f t="shared" si="46"/>
        <v>0</v>
      </c>
      <c r="BS62" s="142">
        <f t="shared" si="46"/>
        <v>24</v>
      </c>
      <c r="BT62" s="142">
        <f t="shared" si="46"/>
        <v>24</v>
      </c>
      <c r="BU62" s="142">
        <f t="shared" si="46"/>
        <v>0</v>
      </c>
      <c r="BV62" s="142">
        <f t="shared" si="46"/>
        <v>0</v>
      </c>
      <c r="BW62" s="142">
        <f t="shared" si="46"/>
        <v>48</v>
      </c>
      <c r="BX62" s="142">
        <f t="shared" si="46"/>
        <v>48</v>
      </c>
      <c r="BY62" s="142">
        <f t="shared" si="46"/>
        <v>0</v>
      </c>
      <c r="BZ62" s="142">
        <f t="shared" si="46"/>
        <v>0</v>
      </c>
      <c r="CA62" s="142">
        <f t="shared" si="46"/>
        <v>24</v>
      </c>
      <c r="CB62" s="142">
        <f t="shared" si="46"/>
        <v>24</v>
      </c>
      <c r="CC62" s="142">
        <f t="shared" si="46"/>
        <v>0</v>
      </c>
      <c r="CD62" s="142">
        <f t="shared" si="46"/>
        <v>0</v>
      </c>
      <c r="CE62" s="142">
        <f t="shared" ref="CE62:DJ62" si="47">SUM(CE4:CE61)</f>
        <v>64</v>
      </c>
      <c r="CF62" s="142">
        <f t="shared" si="47"/>
        <v>64</v>
      </c>
      <c r="CG62" s="142">
        <f t="shared" si="47"/>
        <v>0</v>
      </c>
      <c r="CH62" s="142">
        <f t="shared" si="47"/>
        <v>0</v>
      </c>
      <c r="CI62" s="142">
        <f t="shared" si="47"/>
        <v>32</v>
      </c>
      <c r="CJ62" s="142">
        <f t="shared" si="47"/>
        <v>32</v>
      </c>
      <c r="CK62" s="142">
        <f t="shared" si="47"/>
        <v>0</v>
      </c>
      <c r="CL62" s="142">
        <f t="shared" si="47"/>
        <v>0</v>
      </c>
      <c r="CM62" s="142">
        <f t="shared" si="47"/>
        <v>64</v>
      </c>
      <c r="CN62" s="142">
        <f t="shared" si="47"/>
        <v>64</v>
      </c>
      <c r="CO62" s="142">
        <f t="shared" si="47"/>
        <v>0</v>
      </c>
      <c r="CP62" s="142">
        <f t="shared" si="47"/>
        <v>0</v>
      </c>
      <c r="CQ62" s="142">
        <f t="shared" si="47"/>
        <v>32</v>
      </c>
      <c r="CR62" s="142">
        <f t="shared" si="47"/>
        <v>32</v>
      </c>
      <c r="CS62" s="142">
        <f t="shared" si="47"/>
        <v>0</v>
      </c>
      <c r="CT62" s="142">
        <f t="shared" si="47"/>
        <v>0</v>
      </c>
      <c r="CU62" s="142">
        <f t="shared" si="47"/>
        <v>48</v>
      </c>
      <c r="CV62" s="142">
        <f t="shared" si="47"/>
        <v>48</v>
      </c>
      <c r="CW62" s="142">
        <f t="shared" si="47"/>
        <v>0</v>
      </c>
      <c r="CX62" s="142">
        <f t="shared" si="47"/>
        <v>0</v>
      </c>
      <c r="CY62" s="142">
        <f t="shared" si="47"/>
        <v>24</v>
      </c>
      <c r="CZ62" s="142">
        <f t="shared" si="47"/>
        <v>24</v>
      </c>
      <c r="DA62" s="142">
        <f t="shared" si="47"/>
        <v>0</v>
      </c>
      <c r="DB62" s="142">
        <f t="shared" si="47"/>
        <v>0</v>
      </c>
      <c r="DC62" s="142">
        <f t="shared" si="47"/>
        <v>0</v>
      </c>
      <c r="DD62" s="142">
        <f t="shared" si="47"/>
        <v>0</v>
      </c>
      <c r="DE62" s="142">
        <f t="shared" si="47"/>
        <v>0</v>
      </c>
      <c r="DF62" s="142">
        <f t="shared" si="47"/>
        <v>0</v>
      </c>
      <c r="DG62" s="142">
        <f t="shared" si="47"/>
        <v>0</v>
      </c>
      <c r="DH62" s="142">
        <f t="shared" si="47"/>
        <v>0</v>
      </c>
      <c r="DI62" s="142">
        <f t="shared" si="47"/>
        <v>0</v>
      </c>
      <c r="DJ62" s="142">
        <f t="shared" si="47"/>
        <v>0</v>
      </c>
      <c r="DK62" s="142">
        <f t="shared" ref="DK62:DZ62" si="48">SUM(DK4:DK61)</f>
        <v>0</v>
      </c>
      <c r="DL62" s="142">
        <f t="shared" si="48"/>
        <v>0</v>
      </c>
      <c r="DM62" s="142">
        <f t="shared" si="48"/>
        <v>0</v>
      </c>
      <c r="DN62" s="142">
        <f t="shared" si="48"/>
        <v>0</v>
      </c>
      <c r="DO62" s="142">
        <f t="shared" si="48"/>
        <v>0</v>
      </c>
      <c r="DP62" s="142">
        <f t="shared" si="48"/>
        <v>0</v>
      </c>
      <c r="DQ62" s="142">
        <f t="shared" si="48"/>
        <v>0</v>
      </c>
      <c r="DR62" s="142">
        <f t="shared" si="48"/>
        <v>0</v>
      </c>
      <c r="DS62" s="142">
        <f t="shared" si="48"/>
        <v>0</v>
      </c>
      <c r="DT62" s="142">
        <f t="shared" si="48"/>
        <v>0</v>
      </c>
      <c r="DU62" s="142">
        <f t="shared" si="48"/>
        <v>0</v>
      </c>
      <c r="DV62" s="142">
        <f t="shared" si="48"/>
        <v>0</v>
      </c>
      <c r="DW62" s="142">
        <f t="shared" si="48"/>
        <v>0</v>
      </c>
      <c r="DX62" s="142">
        <f t="shared" si="48"/>
        <v>0</v>
      </c>
      <c r="DY62" s="142">
        <f t="shared" si="48"/>
        <v>0</v>
      </c>
      <c r="DZ62" s="142">
        <f t="shared" si="48"/>
        <v>0</v>
      </c>
    </row>
  </sheetData>
  <sortState ref="B5:DZ59">
    <sortCondition descending="1" ref="E5:E59"/>
    <sortCondition descending="1" ref="F5:F59"/>
  </sortState>
  <mergeCells count="45">
    <mergeCell ref="CU1:DB1"/>
    <mergeCell ref="G1:R1"/>
    <mergeCell ref="S1:Z1"/>
    <mergeCell ref="AA1:AH1"/>
    <mergeCell ref="AI1:AP1"/>
    <mergeCell ref="AQ1:AX1"/>
    <mergeCell ref="AY1:BF1"/>
    <mergeCell ref="BG2:BJ2"/>
    <mergeCell ref="DC1:DJ1"/>
    <mergeCell ref="DK1:DR1"/>
    <mergeCell ref="DS1:DZ1"/>
    <mergeCell ref="G2:L2"/>
    <mergeCell ref="M2:R2"/>
    <mergeCell ref="S2:V2"/>
    <mergeCell ref="W2:Z2"/>
    <mergeCell ref="AA2:AD2"/>
    <mergeCell ref="AE2:AH2"/>
    <mergeCell ref="AI2:AL2"/>
    <mergeCell ref="BG1:BN1"/>
    <mergeCell ref="BO1:BV1"/>
    <mergeCell ref="BW1:CD1"/>
    <mergeCell ref="CE1:CL1"/>
    <mergeCell ref="CM1:CT1"/>
    <mergeCell ref="AM2:AP2"/>
    <mergeCell ref="AQ2:AT2"/>
    <mergeCell ref="AU2:AX2"/>
    <mergeCell ref="AY2:BB2"/>
    <mergeCell ref="BC2:BF2"/>
    <mergeCell ref="DC2:DF2"/>
    <mergeCell ref="BK2:BN2"/>
    <mergeCell ref="BO2:BR2"/>
    <mergeCell ref="BS2:BV2"/>
    <mergeCell ref="BW2:BZ2"/>
    <mergeCell ref="CA2:CD2"/>
    <mergeCell ref="CE2:CH2"/>
    <mergeCell ref="CI2:CL2"/>
    <mergeCell ref="CM2:CP2"/>
    <mergeCell ref="CQ2:CT2"/>
    <mergeCell ref="CU2:CX2"/>
    <mergeCell ref="CY2:DB2"/>
    <mergeCell ref="DG2:DJ2"/>
    <mergeCell ref="DK2:DN2"/>
    <mergeCell ref="DO2:DR2"/>
    <mergeCell ref="DS2:DV2"/>
    <mergeCell ref="DW2:DZ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opLeftCell="A2" zoomScale="120" zoomScaleNormal="120" workbookViewId="0">
      <selection activeCell="AJ15" sqref="AJ15"/>
    </sheetView>
  </sheetViews>
  <sheetFormatPr baseColWidth="10" defaultRowHeight="15" x14ac:dyDescent="0.25"/>
  <cols>
    <col min="1" max="1" width="1.7109375" style="121" customWidth="1"/>
    <col min="2" max="2" width="3" style="121" bestFit="1" customWidth="1"/>
    <col min="3" max="3" width="26.7109375" style="121" bestFit="1" customWidth="1"/>
    <col min="4" max="4" width="4" style="121" hidden="1" customWidth="1"/>
    <col min="5" max="5" width="9" style="121" hidden="1" customWidth="1"/>
    <col min="6" max="6" width="4.7109375" style="127" customWidth="1"/>
    <col min="7" max="9" width="3.7109375" style="121" customWidth="1"/>
    <col min="10" max="10" width="4.28515625" style="121" customWidth="1"/>
    <col min="11" max="13" width="3.7109375" style="121" customWidth="1"/>
    <col min="14" max="14" width="4.28515625" style="121" customWidth="1"/>
    <col min="15" max="17" width="3.7109375" style="121" customWidth="1"/>
    <col min="18" max="18" width="4.28515625" style="121" customWidth="1"/>
    <col min="19" max="21" width="3.7109375" style="121" customWidth="1"/>
    <col min="22" max="22" width="4.28515625" style="121" customWidth="1"/>
    <col min="23" max="25" width="3.7109375" style="121" customWidth="1"/>
    <col min="26" max="26" width="4.28515625" style="121" customWidth="1"/>
    <col min="27" max="29" width="3.7109375" style="121" customWidth="1"/>
    <col min="30" max="30" width="4.28515625" style="121" customWidth="1"/>
    <col min="31" max="33" width="3.7109375" style="121" customWidth="1"/>
    <col min="34" max="34" width="4.28515625" style="121" customWidth="1"/>
    <col min="35" max="35" width="1.7109375" style="121" customWidth="1"/>
    <col min="36" max="16384" width="11.42578125" style="121"/>
  </cols>
  <sheetData>
    <row r="1" spans="1:35" ht="12" customHeight="1" thickBot="1" x14ac:dyDescent="0.3">
      <c r="A1" s="508"/>
      <c r="B1" s="508"/>
      <c r="C1" s="508"/>
      <c r="D1" s="508"/>
      <c r="E1" s="508"/>
      <c r="F1" s="509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</row>
    <row r="2" spans="1:35" ht="55.5" customHeight="1" thickTop="1" x14ac:dyDescent="0.25">
      <c r="A2" s="508"/>
      <c r="B2" s="777" t="s">
        <v>579</v>
      </c>
      <c r="C2" s="778"/>
      <c r="D2" s="778"/>
      <c r="E2" s="779"/>
      <c r="F2" s="607"/>
      <c r="G2" s="783" t="s">
        <v>571</v>
      </c>
      <c r="H2" s="784"/>
      <c r="I2" s="785"/>
      <c r="J2" s="788"/>
      <c r="K2" s="783" t="s">
        <v>572</v>
      </c>
      <c r="L2" s="790"/>
      <c r="M2" s="791"/>
      <c r="N2" s="788"/>
      <c r="O2" s="783" t="s">
        <v>573</v>
      </c>
      <c r="P2" s="784"/>
      <c r="Q2" s="785"/>
      <c r="R2" s="788"/>
      <c r="S2" s="783" t="s">
        <v>574</v>
      </c>
      <c r="T2" s="784"/>
      <c r="U2" s="785"/>
      <c r="V2" s="788"/>
      <c r="W2" s="783" t="s">
        <v>575</v>
      </c>
      <c r="X2" s="784"/>
      <c r="Y2" s="785"/>
      <c r="Z2" s="788"/>
      <c r="AA2" s="783" t="s">
        <v>576</v>
      </c>
      <c r="AB2" s="784"/>
      <c r="AC2" s="785"/>
      <c r="AD2" s="788"/>
      <c r="AE2" s="783" t="s">
        <v>577</v>
      </c>
      <c r="AF2" s="784"/>
      <c r="AG2" s="785"/>
      <c r="AH2" s="786"/>
      <c r="AI2" s="508"/>
    </row>
    <row r="3" spans="1:35" ht="12.75" customHeight="1" thickBot="1" x14ac:dyDescent="0.3">
      <c r="A3" s="508"/>
      <c r="B3" s="780"/>
      <c r="C3" s="781"/>
      <c r="D3" s="781"/>
      <c r="E3" s="782"/>
      <c r="F3" s="607"/>
      <c r="G3" s="514" t="s">
        <v>139</v>
      </c>
      <c r="H3" s="515" t="s">
        <v>13</v>
      </c>
      <c r="I3" s="515" t="s">
        <v>140</v>
      </c>
      <c r="J3" s="789"/>
      <c r="K3" s="514" t="s">
        <v>139</v>
      </c>
      <c r="L3" s="515" t="s">
        <v>13</v>
      </c>
      <c r="M3" s="515" t="s">
        <v>140</v>
      </c>
      <c r="N3" s="789"/>
      <c r="O3" s="514" t="s">
        <v>139</v>
      </c>
      <c r="P3" s="515" t="s">
        <v>13</v>
      </c>
      <c r="Q3" s="515" t="s">
        <v>140</v>
      </c>
      <c r="R3" s="789"/>
      <c r="S3" s="514" t="s">
        <v>139</v>
      </c>
      <c r="T3" s="515" t="s">
        <v>13</v>
      </c>
      <c r="U3" s="515" t="s">
        <v>140</v>
      </c>
      <c r="V3" s="789"/>
      <c r="W3" s="514" t="s">
        <v>139</v>
      </c>
      <c r="X3" s="515" t="s">
        <v>13</v>
      </c>
      <c r="Y3" s="515" t="s">
        <v>140</v>
      </c>
      <c r="Z3" s="789"/>
      <c r="AA3" s="514" t="s">
        <v>139</v>
      </c>
      <c r="AB3" s="515" t="s">
        <v>13</v>
      </c>
      <c r="AC3" s="515" t="s">
        <v>140</v>
      </c>
      <c r="AD3" s="789"/>
      <c r="AE3" s="514" t="s">
        <v>139</v>
      </c>
      <c r="AF3" s="515" t="s">
        <v>13</v>
      </c>
      <c r="AG3" s="515" t="s">
        <v>140</v>
      </c>
      <c r="AH3" s="787"/>
      <c r="AI3" s="508"/>
    </row>
    <row r="4" spans="1:35" ht="18" customHeight="1" thickTop="1" x14ac:dyDescent="0.25">
      <c r="A4" s="508"/>
      <c r="B4" s="519">
        <v>1</v>
      </c>
      <c r="C4" s="520" t="s">
        <v>160</v>
      </c>
      <c r="D4" s="521" t="s">
        <v>143</v>
      </c>
      <c r="E4" s="522" t="s">
        <v>66</v>
      </c>
      <c r="F4" s="532">
        <f t="shared" ref="F4" si="0">J4+N4+R4+V4+Z4+AD4+AH4</f>
        <v>157</v>
      </c>
      <c r="G4" s="510">
        <v>16</v>
      </c>
      <c r="H4" s="511">
        <v>7</v>
      </c>
      <c r="I4" s="511">
        <v>22</v>
      </c>
      <c r="J4" s="516">
        <f t="shared" ref="J4" si="1">SUM(G4:I4)</f>
        <v>45</v>
      </c>
      <c r="K4" s="510">
        <v>7</v>
      </c>
      <c r="L4" s="511">
        <v>3</v>
      </c>
      <c r="M4" s="511">
        <v>8</v>
      </c>
      <c r="N4" s="516">
        <f t="shared" ref="N4" si="2">SUM(K4:M4)</f>
        <v>18</v>
      </c>
      <c r="O4" s="510">
        <v>11</v>
      </c>
      <c r="P4" s="511">
        <v>6</v>
      </c>
      <c r="Q4" s="511">
        <v>16</v>
      </c>
      <c r="R4" s="516">
        <f t="shared" ref="R4" si="3">SUM(O4:Q4)</f>
        <v>33</v>
      </c>
      <c r="S4" s="510">
        <v>16</v>
      </c>
      <c r="T4" s="511">
        <v>5</v>
      </c>
      <c r="U4" s="511">
        <v>16</v>
      </c>
      <c r="V4" s="516">
        <f t="shared" ref="V4" si="4">SUM(S4:U4)</f>
        <v>37</v>
      </c>
      <c r="W4" s="510">
        <v>7</v>
      </c>
      <c r="X4" s="511">
        <v>5</v>
      </c>
      <c r="Y4" s="511">
        <v>12</v>
      </c>
      <c r="Z4" s="516">
        <f t="shared" ref="Z4" si="5">SUM(W4:Y4)</f>
        <v>24</v>
      </c>
      <c r="AA4" s="510"/>
      <c r="AB4" s="511"/>
      <c r="AC4" s="511"/>
      <c r="AD4" s="516">
        <f t="shared" ref="AD4:AD35" si="6">SUM(AA4:AC4)</f>
        <v>0</v>
      </c>
      <c r="AE4" s="510"/>
      <c r="AF4" s="511"/>
      <c r="AG4" s="511"/>
      <c r="AH4" s="516">
        <f t="shared" ref="AH4:AH35" si="7">SUM(AE4:AG4)</f>
        <v>0</v>
      </c>
      <c r="AI4" s="508"/>
    </row>
    <row r="5" spans="1:35" ht="18" customHeight="1" x14ac:dyDescent="0.25">
      <c r="A5" s="508"/>
      <c r="B5" s="418">
        <v>2</v>
      </c>
      <c r="C5" s="523" t="s">
        <v>146</v>
      </c>
      <c r="D5" s="524">
        <v>44</v>
      </c>
      <c r="E5" s="297" t="s">
        <v>43</v>
      </c>
      <c r="F5" s="533">
        <f t="shared" ref="F5:F36" si="8">J5+N5+R5+V5+Z5+AD5+AH5</f>
        <v>144</v>
      </c>
      <c r="G5" s="252">
        <v>7</v>
      </c>
      <c r="H5" s="253">
        <v>4</v>
      </c>
      <c r="I5" s="253">
        <v>10</v>
      </c>
      <c r="J5" s="517">
        <f t="shared" ref="J5:J36" si="9">SUM(G5:I5)</f>
        <v>21</v>
      </c>
      <c r="K5" s="252">
        <v>22</v>
      </c>
      <c r="L5" s="253">
        <v>6</v>
      </c>
      <c r="M5" s="253">
        <v>21</v>
      </c>
      <c r="N5" s="517">
        <f t="shared" ref="N5:N36" si="10">SUM(K5:M5)</f>
        <v>49</v>
      </c>
      <c r="O5" s="252">
        <v>4</v>
      </c>
      <c r="P5" s="253">
        <v>3</v>
      </c>
      <c r="Q5" s="253">
        <v>8</v>
      </c>
      <c r="R5" s="517">
        <f t="shared" ref="R5:R36" si="11">SUM(O5:Q5)</f>
        <v>15</v>
      </c>
      <c r="S5" s="252">
        <v>16</v>
      </c>
      <c r="T5" s="253">
        <v>5</v>
      </c>
      <c r="U5" s="253">
        <v>15</v>
      </c>
      <c r="V5" s="517">
        <f t="shared" ref="V5:V36" si="12">SUM(S5:U5)</f>
        <v>36</v>
      </c>
      <c r="W5" s="252">
        <v>7</v>
      </c>
      <c r="X5" s="253">
        <v>5</v>
      </c>
      <c r="Y5" s="253">
        <v>11</v>
      </c>
      <c r="Z5" s="517">
        <f t="shared" ref="Z5:Z36" si="13">SUM(W5:Y5)</f>
        <v>23</v>
      </c>
      <c r="AA5" s="252"/>
      <c r="AB5" s="253"/>
      <c r="AC5" s="253"/>
      <c r="AD5" s="517">
        <f t="shared" si="6"/>
        <v>0</v>
      </c>
      <c r="AE5" s="252"/>
      <c r="AF5" s="253"/>
      <c r="AG5" s="253"/>
      <c r="AH5" s="517">
        <f t="shared" si="7"/>
        <v>0</v>
      </c>
      <c r="AI5" s="508"/>
    </row>
    <row r="6" spans="1:35" ht="18" customHeight="1" x14ac:dyDescent="0.25">
      <c r="A6" s="508"/>
      <c r="B6" s="418">
        <v>3</v>
      </c>
      <c r="C6" s="523" t="s">
        <v>611</v>
      </c>
      <c r="D6" s="524">
        <v>2</v>
      </c>
      <c r="E6" s="297" t="s">
        <v>30</v>
      </c>
      <c r="F6" s="533">
        <f t="shared" si="8"/>
        <v>104</v>
      </c>
      <c r="G6" s="252">
        <v>11</v>
      </c>
      <c r="H6" s="253">
        <v>6</v>
      </c>
      <c r="I6" s="253">
        <v>19</v>
      </c>
      <c r="J6" s="517">
        <f t="shared" si="9"/>
        <v>36</v>
      </c>
      <c r="K6" s="252">
        <v>11</v>
      </c>
      <c r="L6" s="253">
        <v>6</v>
      </c>
      <c r="M6" s="253">
        <v>18</v>
      </c>
      <c r="N6" s="517">
        <f t="shared" si="10"/>
        <v>35</v>
      </c>
      <c r="O6" s="252">
        <v>1</v>
      </c>
      <c r="P6" s="253">
        <v>1</v>
      </c>
      <c r="Q6" s="253">
        <v>2</v>
      </c>
      <c r="R6" s="517">
        <f t="shared" si="11"/>
        <v>4</v>
      </c>
      <c r="S6" s="252">
        <v>4</v>
      </c>
      <c r="T6" s="253">
        <v>1</v>
      </c>
      <c r="U6" s="253">
        <v>3</v>
      </c>
      <c r="V6" s="517">
        <f t="shared" si="12"/>
        <v>8</v>
      </c>
      <c r="W6" s="252">
        <v>7</v>
      </c>
      <c r="X6" s="253">
        <v>4</v>
      </c>
      <c r="Y6" s="253">
        <v>10</v>
      </c>
      <c r="Z6" s="517">
        <f t="shared" si="13"/>
        <v>21</v>
      </c>
      <c r="AA6" s="252"/>
      <c r="AB6" s="253"/>
      <c r="AC6" s="253"/>
      <c r="AD6" s="517">
        <f t="shared" si="6"/>
        <v>0</v>
      </c>
      <c r="AE6" s="252"/>
      <c r="AF6" s="253"/>
      <c r="AG6" s="253"/>
      <c r="AH6" s="517">
        <f t="shared" si="7"/>
        <v>0</v>
      </c>
      <c r="AI6" s="508"/>
    </row>
    <row r="7" spans="1:35" ht="18" customHeight="1" x14ac:dyDescent="0.25">
      <c r="A7" s="508"/>
      <c r="B7" s="418">
        <v>4</v>
      </c>
      <c r="C7" s="523" t="s">
        <v>494</v>
      </c>
      <c r="D7" s="524">
        <v>30</v>
      </c>
      <c r="E7" s="251" t="s">
        <v>44</v>
      </c>
      <c r="F7" s="533">
        <f t="shared" si="8"/>
        <v>102</v>
      </c>
      <c r="G7" s="252"/>
      <c r="H7" s="253"/>
      <c r="I7" s="253"/>
      <c r="J7" s="517">
        <f t="shared" si="9"/>
        <v>0</v>
      </c>
      <c r="K7" s="252"/>
      <c r="L7" s="253"/>
      <c r="M7" s="253"/>
      <c r="N7" s="517">
        <f t="shared" si="10"/>
        <v>0</v>
      </c>
      <c r="O7" s="252">
        <v>2</v>
      </c>
      <c r="P7" s="253">
        <v>4</v>
      </c>
      <c r="Q7" s="253">
        <v>8</v>
      </c>
      <c r="R7" s="517">
        <f t="shared" si="11"/>
        <v>14</v>
      </c>
      <c r="S7" s="252">
        <v>29</v>
      </c>
      <c r="T7" s="253">
        <v>6</v>
      </c>
      <c r="U7" s="253">
        <v>21</v>
      </c>
      <c r="V7" s="517">
        <f t="shared" si="12"/>
        <v>56</v>
      </c>
      <c r="W7" s="252">
        <v>11</v>
      </c>
      <c r="X7" s="253">
        <v>5</v>
      </c>
      <c r="Y7" s="253">
        <v>16</v>
      </c>
      <c r="Z7" s="517">
        <f t="shared" si="13"/>
        <v>32</v>
      </c>
      <c r="AA7" s="252"/>
      <c r="AB7" s="253"/>
      <c r="AC7" s="253"/>
      <c r="AD7" s="517">
        <f t="shared" si="6"/>
        <v>0</v>
      </c>
      <c r="AE7" s="252"/>
      <c r="AF7" s="253"/>
      <c r="AG7" s="253"/>
      <c r="AH7" s="517">
        <f t="shared" si="7"/>
        <v>0</v>
      </c>
      <c r="AI7" s="508"/>
    </row>
    <row r="8" spans="1:35" ht="18" customHeight="1" x14ac:dyDescent="0.25">
      <c r="A8" s="508"/>
      <c r="B8" s="418">
        <v>5</v>
      </c>
      <c r="C8" s="523" t="s">
        <v>612</v>
      </c>
      <c r="D8" s="524">
        <v>7</v>
      </c>
      <c r="E8" s="297" t="s">
        <v>66</v>
      </c>
      <c r="F8" s="533">
        <f t="shared" si="8"/>
        <v>99</v>
      </c>
      <c r="G8" s="252">
        <v>11</v>
      </c>
      <c r="H8" s="253">
        <v>6</v>
      </c>
      <c r="I8" s="253">
        <v>17</v>
      </c>
      <c r="J8" s="517">
        <f t="shared" si="9"/>
        <v>34</v>
      </c>
      <c r="K8" s="252"/>
      <c r="L8" s="253"/>
      <c r="M8" s="253"/>
      <c r="N8" s="517">
        <f t="shared" si="10"/>
        <v>0</v>
      </c>
      <c r="O8" s="252">
        <v>1</v>
      </c>
      <c r="P8" s="253">
        <v>1</v>
      </c>
      <c r="Q8" s="253">
        <v>2</v>
      </c>
      <c r="R8" s="517">
        <f t="shared" si="11"/>
        <v>4</v>
      </c>
      <c r="S8" s="252">
        <v>22</v>
      </c>
      <c r="T8" s="253">
        <v>4</v>
      </c>
      <c r="U8" s="253">
        <v>19</v>
      </c>
      <c r="V8" s="517">
        <f t="shared" si="12"/>
        <v>45</v>
      </c>
      <c r="W8" s="252">
        <v>4</v>
      </c>
      <c r="X8" s="253">
        <v>4</v>
      </c>
      <c r="Y8" s="253">
        <v>8</v>
      </c>
      <c r="Z8" s="517">
        <f t="shared" si="13"/>
        <v>16</v>
      </c>
      <c r="AA8" s="252"/>
      <c r="AB8" s="253"/>
      <c r="AC8" s="253"/>
      <c r="AD8" s="517">
        <f t="shared" si="6"/>
        <v>0</v>
      </c>
      <c r="AE8" s="252"/>
      <c r="AF8" s="253"/>
      <c r="AG8" s="253"/>
      <c r="AH8" s="517">
        <f t="shared" si="7"/>
        <v>0</v>
      </c>
      <c r="AI8" s="508"/>
    </row>
    <row r="9" spans="1:35" ht="18" customHeight="1" x14ac:dyDescent="0.25">
      <c r="A9" s="508"/>
      <c r="B9" s="418">
        <v>6</v>
      </c>
      <c r="C9" s="523" t="s">
        <v>613</v>
      </c>
      <c r="D9" s="524">
        <v>5</v>
      </c>
      <c r="E9" s="297" t="s">
        <v>42</v>
      </c>
      <c r="F9" s="533">
        <f t="shared" si="8"/>
        <v>93</v>
      </c>
      <c r="G9" s="252">
        <v>2</v>
      </c>
      <c r="H9" s="253">
        <v>3</v>
      </c>
      <c r="I9" s="253">
        <v>8</v>
      </c>
      <c r="J9" s="517">
        <f t="shared" si="9"/>
        <v>13</v>
      </c>
      <c r="K9" s="252">
        <v>16</v>
      </c>
      <c r="L9" s="253">
        <v>7</v>
      </c>
      <c r="M9" s="253">
        <v>22</v>
      </c>
      <c r="N9" s="517">
        <f t="shared" si="10"/>
        <v>45</v>
      </c>
      <c r="O9" s="252">
        <v>2</v>
      </c>
      <c r="P9" s="253">
        <v>2</v>
      </c>
      <c r="Q9" s="253">
        <v>4</v>
      </c>
      <c r="R9" s="517">
        <f t="shared" si="11"/>
        <v>8</v>
      </c>
      <c r="S9" s="252">
        <v>7</v>
      </c>
      <c r="T9" s="253">
        <v>1</v>
      </c>
      <c r="U9" s="253">
        <v>4</v>
      </c>
      <c r="V9" s="517">
        <f t="shared" si="12"/>
        <v>12</v>
      </c>
      <c r="W9" s="252">
        <v>4</v>
      </c>
      <c r="X9" s="253">
        <v>3</v>
      </c>
      <c r="Y9" s="253">
        <v>8</v>
      </c>
      <c r="Z9" s="517">
        <f t="shared" si="13"/>
        <v>15</v>
      </c>
      <c r="AA9" s="252"/>
      <c r="AB9" s="253"/>
      <c r="AC9" s="253"/>
      <c r="AD9" s="517">
        <f t="shared" si="6"/>
        <v>0</v>
      </c>
      <c r="AE9" s="252"/>
      <c r="AF9" s="253"/>
      <c r="AG9" s="253"/>
      <c r="AH9" s="517">
        <f t="shared" si="7"/>
        <v>0</v>
      </c>
      <c r="AI9" s="508"/>
    </row>
    <row r="10" spans="1:35" ht="18" customHeight="1" x14ac:dyDescent="0.25">
      <c r="A10" s="508"/>
      <c r="B10" s="418">
        <v>7</v>
      </c>
      <c r="C10" s="523" t="s">
        <v>155</v>
      </c>
      <c r="D10" s="524" t="s">
        <v>143</v>
      </c>
      <c r="E10" s="297" t="s">
        <v>30</v>
      </c>
      <c r="F10" s="533">
        <f t="shared" si="8"/>
        <v>83</v>
      </c>
      <c r="G10" s="252">
        <v>4</v>
      </c>
      <c r="H10" s="253">
        <v>3</v>
      </c>
      <c r="I10" s="253">
        <v>9</v>
      </c>
      <c r="J10" s="517">
        <f t="shared" si="9"/>
        <v>16</v>
      </c>
      <c r="K10" s="252">
        <v>4</v>
      </c>
      <c r="L10" s="253">
        <v>3</v>
      </c>
      <c r="M10" s="253">
        <v>9</v>
      </c>
      <c r="N10" s="517">
        <f t="shared" si="10"/>
        <v>16</v>
      </c>
      <c r="O10" s="252">
        <v>11</v>
      </c>
      <c r="P10" s="253">
        <v>5</v>
      </c>
      <c r="Q10" s="253">
        <v>12</v>
      </c>
      <c r="R10" s="517">
        <f t="shared" si="11"/>
        <v>28</v>
      </c>
      <c r="S10" s="252">
        <v>2</v>
      </c>
      <c r="T10" s="253">
        <v>1</v>
      </c>
      <c r="U10" s="253">
        <v>2</v>
      </c>
      <c r="V10" s="517">
        <f t="shared" si="12"/>
        <v>5</v>
      </c>
      <c r="W10" s="252">
        <v>4</v>
      </c>
      <c r="X10" s="253">
        <v>4</v>
      </c>
      <c r="Y10" s="253">
        <v>10</v>
      </c>
      <c r="Z10" s="517">
        <f t="shared" si="13"/>
        <v>18</v>
      </c>
      <c r="AA10" s="252"/>
      <c r="AB10" s="253"/>
      <c r="AC10" s="253"/>
      <c r="AD10" s="517">
        <f t="shared" si="6"/>
        <v>0</v>
      </c>
      <c r="AE10" s="252"/>
      <c r="AF10" s="253"/>
      <c r="AG10" s="253"/>
      <c r="AH10" s="517">
        <f t="shared" si="7"/>
        <v>0</v>
      </c>
      <c r="AI10" s="508"/>
    </row>
    <row r="11" spans="1:35" ht="18" customHeight="1" x14ac:dyDescent="0.25">
      <c r="A11" s="508"/>
      <c r="B11" s="418">
        <v>8</v>
      </c>
      <c r="C11" s="523" t="s">
        <v>124</v>
      </c>
      <c r="D11" s="524">
        <v>13</v>
      </c>
      <c r="E11" s="297" t="s">
        <v>30</v>
      </c>
      <c r="F11" s="533">
        <f t="shared" si="8"/>
        <v>80</v>
      </c>
      <c r="G11" s="252">
        <v>4</v>
      </c>
      <c r="H11" s="253">
        <v>4</v>
      </c>
      <c r="I11" s="253">
        <v>9</v>
      </c>
      <c r="J11" s="517">
        <f t="shared" si="9"/>
        <v>17</v>
      </c>
      <c r="K11" s="252">
        <v>4</v>
      </c>
      <c r="L11" s="253">
        <v>3</v>
      </c>
      <c r="M11" s="253">
        <v>7</v>
      </c>
      <c r="N11" s="517">
        <f t="shared" si="10"/>
        <v>14</v>
      </c>
      <c r="O11" s="252">
        <v>4</v>
      </c>
      <c r="P11" s="253">
        <v>3</v>
      </c>
      <c r="Q11" s="253">
        <v>7</v>
      </c>
      <c r="R11" s="517">
        <f t="shared" si="11"/>
        <v>14</v>
      </c>
      <c r="S11" s="252">
        <v>7</v>
      </c>
      <c r="T11" s="253">
        <v>3</v>
      </c>
      <c r="U11" s="253">
        <v>7</v>
      </c>
      <c r="V11" s="517">
        <f t="shared" si="12"/>
        <v>17</v>
      </c>
      <c r="W11" s="252">
        <v>4</v>
      </c>
      <c r="X11" s="253">
        <v>4</v>
      </c>
      <c r="Y11" s="253">
        <v>10</v>
      </c>
      <c r="Z11" s="517">
        <f t="shared" si="13"/>
        <v>18</v>
      </c>
      <c r="AA11" s="252"/>
      <c r="AB11" s="253"/>
      <c r="AC11" s="253"/>
      <c r="AD11" s="517">
        <f t="shared" si="6"/>
        <v>0</v>
      </c>
      <c r="AE11" s="252"/>
      <c r="AF11" s="253"/>
      <c r="AG11" s="253"/>
      <c r="AH11" s="517">
        <f t="shared" si="7"/>
        <v>0</v>
      </c>
      <c r="AI11" s="508"/>
    </row>
    <row r="12" spans="1:35" ht="18" customHeight="1" x14ac:dyDescent="0.25">
      <c r="A12" s="508"/>
      <c r="B12" s="418">
        <v>9</v>
      </c>
      <c r="C12" s="523" t="s">
        <v>156</v>
      </c>
      <c r="D12" s="524">
        <v>42</v>
      </c>
      <c r="E12" s="297" t="s">
        <v>42</v>
      </c>
      <c r="F12" s="533">
        <f t="shared" si="8"/>
        <v>75</v>
      </c>
      <c r="G12" s="252">
        <v>4</v>
      </c>
      <c r="H12" s="253">
        <v>3</v>
      </c>
      <c r="I12" s="253">
        <v>9</v>
      </c>
      <c r="J12" s="517">
        <f t="shared" si="9"/>
        <v>16</v>
      </c>
      <c r="K12" s="252">
        <v>11</v>
      </c>
      <c r="L12" s="253">
        <v>4</v>
      </c>
      <c r="M12" s="253">
        <v>11</v>
      </c>
      <c r="N12" s="517">
        <f t="shared" si="10"/>
        <v>26</v>
      </c>
      <c r="O12" s="252"/>
      <c r="P12" s="253"/>
      <c r="Q12" s="253"/>
      <c r="R12" s="517">
        <f t="shared" si="11"/>
        <v>0</v>
      </c>
      <c r="S12" s="252">
        <v>11</v>
      </c>
      <c r="T12" s="253">
        <v>3</v>
      </c>
      <c r="U12" s="253">
        <v>8</v>
      </c>
      <c r="V12" s="517">
        <f t="shared" si="12"/>
        <v>22</v>
      </c>
      <c r="W12" s="252">
        <v>2</v>
      </c>
      <c r="X12" s="253">
        <v>3</v>
      </c>
      <c r="Y12" s="253">
        <v>6</v>
      </c>
      <c r="Z12" s="517">
        <f t="shared" si="13"/>
        <v>11</v>
      </c>
      <c r="AA12" s="252"/>
      <c r="AB12" s="253"/>
      <c r="AC12" s="253"/>
      <c r="AD12" s="517">
        <f t="shared" si="6"/>
        <v>0</v>
      </c>
      <c r="AE12" s="252"/>
      <c r="AF12" s="253"/>
      <c r="AG12" s="253"/>
      <c r="AH12" s="517">
        <f t="shared" si="7"/>
        <v>0</v>
      </c>
      <c r="AI12" s="508"/>
    </row>
    <row r="13" spans="1:35" ht="18" customHeight="1" x14ac:dyDescent="0.25">
      <c r="A13" s="508"/>
      <c r="B13" s="418">
        <v>10</v>
      </c>
      <c r="C13" s="523" t="s">
        <v>500</v>
      </c>
      <c r="D13" s="524" t="s">
        <v>143</v>
      </c>
      <c r="E13" s="251" t="s">
        <v>44</v>
      </c>
      <c r="F13" s="533">
        <f t="shared" si="8"/>
        <v>58</v>
      </c>
      <c r="G13" s="252"/>
      <c r="H13" s="253"/>
      <c r="I13" s="253"/>
      <c r="J13" s="517">
        <f t="shared" si="9"/>
        <v>0</v>
      </c>
      <c r="K13" s="252"/>
      <c r="L13" s="253"/>
      <c r="M13" s="253"/>
      <c r="N13" s="517">
        <f t="shared" si="10"/>
        <v>0</v>
      </c>
      <c r="O13" s="252">
        <v>7</v>
      </c>
      <c r="P13" s="253">
        <v>5</v>
      </c>
      <c r="Q13" s="253">
        <v>12</v>
      </c>
      <c r="R13" s="517">
        <f t="shared" si="11"/>
        <v>24</v>
      </c>
      <c r="S13" s="252">
        <v>4</v>
      </c>
      <c r="T13" s="253">
        <v>1</v>
      </c>
      <c r="U13" s="253">
        <v>3</v>
      </c>
      <c r="V13" s="517">
        <f t="shared" si="12"/>
        <v>8</v>
      </c>
      <c r="W13" s="252">
        <v>7</v>
      </c>
      <c r="X13" s="253">
        <v>5</v>
      </c>
      <c r="Y13" s="253">
        <v>14</v>
      </c>
      <c r="Z13" s="517">
        <f t="shared" si="13"/>
        <v>26</v>
      </c>
      <c r="AA13" s="252"/>
      <c r="AB13" s="253"/>
      <c r="AC13" s="253"/>
      <c r="AD13" s="517">
        <f t="shared" si="6"/>
        <v>0</v>
      </c>
      <c r="AE13" s="252"/>
      <c r="AF13" s="253"/>
      <c r="AG13" s="253"/>
      <c r="AH13" s="517">
        <f t="shared" si="7"/>
        <v>0</v>
      </c>
      <c r="AI13" s="508"/>
    </row>
    <row r="14" spans="1:35" ht="18" customHeight="1" x14ac:dyDescent="0.25">
      <c r="A14" s="508"/>
      <c r="B14" s="418">
        <v>11</v>
      </c>
      <c r="C14" s="523" t="s">
        <v>149</v>
      </c>
      <c r="D14" s="524">
        <v>9</v>
      </c>
      <c r="E14" s="297" t="s">
        <v>66</v>
      </c>
      <c r="F14" s="533">
        <f t="shared" si="8"/>
        <v>56</v>
      </c>
      <c r="G14" s="252">
        <v>4</v>
      </c>
      <c r="H14" s="253">
        <v>3</v>
      </c>
      <c r="I14" s="253">
        <v>9</v>
      </c>
      <c r="J14" s="517">
        <f t="shared" si="9"/>
        <v>16</v>
      </c>
      <c r="K14" s="252">
        <v>7</v>
      </c>
      <c r="L14" s="253">
        <v>4</v>
      </c>
      <c r="M14" s="253">
        <v>10</v>
      </c>
      <c r="N14" s="517">
        <f t="shared" si="10"/>
        <v>21</v>
      </c>
      <c r="O14" s="252">
        <v>1</v>
      </c>
      <c r="P14" s="253">
        <v>0</v>
      </c>
      <c r="Q14" s="253">
        <v>2</v>
      </c>
      <c r="R14" s="517">
        <f t="shared" si="11"/>
        <v>3</v>
      </c>
      <c r="S14" s="252">
        <v>7</v>
      </c>
      <c r="T14" s="253">
        <v>2</v>
      </c>
      <c r="U14" s="253">
        <v>5</v>
      </c>
      <c r="V14" s="517">
        <f t="shared" si="12"/>
        <v>14</v>
      </c>
      <c r="W14" s="252">
        <v>1</v>
      </c>
      <c r="X14" s="253">
        <v>0</v>
      </c>
      <c r="Y14" s="253">
        <v>1</v>
      </c>
      <c r="Z14" s="517">
        <f t="shared" si="13"/>
        <v>2</v>
      </c>
      <c r="AA14" s="252"/>
      <c r="AB14" s="253"/>
      <c r="AC14" s="253"/>
      <c r="AD14" s="517">
        <f t="shared" si="6"/>
        <v>0</v>
      </c>
      <c r="AE14" s="252"/>
      <c r="AF14" s="253"/>
      <c r="AG14" s="253"/>
      <c r="AH14" s="517">
        <f t="shared" si="7"/>
        <v>0</v>
      </c>
      <c r="AI14" s="508"/>
    </row>
    <row r="15" spans="1:35" ht="18" customHeight="1" x14ac:dyDescent="0.25">
      <c r="A15" s="508"/>
      <c r="B15" s="418">
        <v>12</v>
      </c>
      <c r="C15" s="523" t="s">
        <v>531</v>
      </c>
      <c r="D15" s="524" t="s">
        <v>143</v>
      </c>
      <c r="E15" s="297" t="s">
        <v>42</v>
      </c>
      <c r="F15" s="533">
        <f t="shared" si="8"/>
        <v>55</v>
      </c>
      <c r="G15" s="252">
        <v>4</v>
      </c>
      <c r="H15" s="253">
        <v>2</v>
      </c>
      <c r="I15" s="253">
        <v>6</v>
      </c>
      <c r="J15" s="517">
        <f t="shared" si="9"/>
        <v>12</v>
      </c>
      <c r="K15" s="252"/>
      <c r="L15" s="253"/>
      <c r="M15" s="253"/>
      <c r="N15" s="517">
        <f t="shared" si="10"/>
        <v>0</v>
      </c>
      <c r="O15" s="252">
        <v>2</v>
      </c>
      <c r="P15" s="253">
        <v>2</v>
      </c>
      <c r="Q15" s="253">
        <v>5</v>
      </c>
      <c r="R15" s="517">
        <f t="shared" si="11"/>
        <v>9</v>
      </c>
      <c r="S15" s="252">
        <v>7</v>
      </c>
      <c r="T15" s="253">
        <v>3</v>
      </c>
      <c r="U15" s="253">
        <v>8</v>
      </c>
      <c r="V15" s="517">
        <f t="shared" si="12"/>
        <v>18</v>
      </c>
      <c r="W15" s="252">
        <v>4</v>
      </c>
      <c r="X15" s="253">
        <v>4</v>
      </c>
      <c r="Y15" s="253">
        <v>8</v>
      </c>
      <c r="Z15" s="517">
        <f t="shared" si="13"/>
        <v>16</v>
      </c>
      <c r="AA15" s="252"/>
      <c r="AB15" s="253"/>
      <c r="AC15" s="253"/>
      <c r="AD15" s="517">
        <f t="shared" si="6"/>
        <v>0</v>
      </c>
      <c r="AE15" s="252"/>
      <c r="AF15" s="253"/>
      <c r="AG15" s="253"/>
      <c r="AH15" s="517">
        <f t="shared" si="7"/>
        <v>0</v>
      </c>
      <c r="AI15" s="508"/>
    </row>
    <row r="16" spans="1:35" ht="18" customHeight="1" x14ac:dyDescent="0.25">
      <c r="A16" s="508"/>
      <c r="B16" s="418">
        <v>13</v>
      </c>
      <c r="C16" s="523" t="s">
        <v>147</v>
      </c>
      <c r="D16" s="524">
        <v>11</v>
      </c>
      <c r="E16" s="297" t="s">
        <v>42</v>
      </c>
      <c r="F16" s="533">
        <f t="shared" si="8"/>
        <v>54</v>
      </c>
      <c r="G16" s="252">
        <v>2</v>
      </c>
      <c r="H16" s="253">
        <v>3</v>
      </c>
      <c r="I16" s="253">
        <v>7</v>
      </c>
      <c r="J16" s="517">
        <f t="shared" si="9"/>
        <v>12</v>
      </c>
      <c r="K16" s="252">
        <v>7</v>
      </c>
      <c r="L16" s="253">
        <v>4</v>
      </c>
      <c r="M16" s="253">
        <v>9</v>
      </c>
      <c r="N16" s="517">
        <f t="shared" si="10"/>
        <v>20</v>
      </c>
      <c r="O16" s="252">
        <v>2</v>
      </c>
      <c r="P16" s="253">
        <v>2</v>
      </c>
      <c r="Q16" s="253">
        <v>5</v>
      </c>
      <c r="R16" s="517">
        <f t="shared" si="11"/>
        <v>9</v>
      </c>
      <c r="S16" s="252">
        <v>4</v>
      </c>
      <c r="T16" s="253">
        <v>1</v>
      </c>
      <c r="U16" s="253">
        <v>3</v>
      </c>
      <c r="V16" s="517">
        <f t="shared" si="12"/>
        <v>8</v>
      </c>
      <c r="W16" s="252">
        <v>1</v>
      </c>
      <c r="X16" s="253">
        <v>1</v>
      </c>
      <c r="Y16" s="253">
        <v>3</v>
      </c>
      <c r="Z16" s="517">
        <f t="shared" si="13"/>
        <v>5</v>
      </c>
      <c r="AA16" s="252"/>
      <c r="AB16" s="253"/>
      <c r="AC16" s="253"/>
      <c r="AD16" s="517">
        <f t="shared" si="6"/>
        <v>0</v>
      </c>
      <c r="AE16" s="252"/>
      <c r="AF16" s="253"/>
      <c r="AG16" s="253"/>
      <c r="AH16" s="517">
        <f t="shared" si="7"/>
        <v>0</v>
      </c>
      <c r="AI16" s="508"/>
    </row>
    <row r="17" spans="1:35" ht="18" customHeight="1" thickBot="1" x14ac:dyDescent="0.3">
      <c r="A17" s="508"/>
      <c r="B17" s="525">
        <v>14</v>
      </c>
      <c r="C17" s="526" t="s">
        <v>351</v>
      </c>
      <c r="D17" s="527">
        <v>4</v>
      </c>
      <c r="E17" s="630" t="s">
        <v>42</v>
      </c>
      <c r="F17" s="534">
        <f t="shared" si="8"/>
        <v>53</v>
      </c>
      <c r="G17" s="512"/>
      <c r="H17" s="513"/>
      <c r="I17" s="513"/>
      <c r="J17" s="518">
        <f t="shared" si="9"/>
        <v>0</v>
      </c>
      <c r="K17" s="512"/>
      <c r="L17" s="513"/>
      <c r="M17" s="513"/>
      <c r="N17" s="518">
        <f t="shared" si="10"/>
        <v>0</v>
      </c>
      <c r="O17" s="512">
        <v>1</v>
      </c>
      <c r="P17" s="513">
        <v>2</v>
      </c>
      <c r="Q17" s="513">
        <v>6</v>
      </c>
      <c r="R17" s="518">
        <f t="shared" si="11"/>
        <v>9</v>
      </c>
      <c r="S17" s="512">
        <v>11</v>
      </c>
      <c r="T17" s="513">
        <v>4</v>
      </c>
      <c r="U17" s="513">
        <v>11</v>
      </c>
      <c r="V17" s="518">
        <f t="shared" si="12"/>
        <v>26</v>
      </c>
      <c r="W17" s="512">
        <v>4</v>
      </c>
      <c r="X17" s="513">
        <v>4</v>
      </c>
      <c r="Y17" s="513">
        <v>10</v>
      </c>
      <c r="Z17" s="518">
        <f t="shared" si="13"/>
        <v>18</v>
      </c>
      <c r="AA17" s="512"/>
      <c r="AB17" s="513"/>
      <c r="AC17" s="513"/>
      <c r="AD17" s="518">
        <f t="shared" si="6"/>
        <v>0</v>
      </c>
      <c r="AE17" s="512"/>
      <c r="AF17" s="513"/>
      <c r="AG17" s="513"/>
      <c r="AH17" s="518">
        <f t="shared" si="7"/>
        <v>0</v>
      </c>
      <c r="AI17" s="508"/>
    </row>
    <row r="18" spans="1:35" ht="18" customHeight="1" thickTop="1" x14ac:dyDescent="0.25">
      <c r="A18" s="508"/>
      <c r="B18" s="624">
        <v>15</v>
      </c>
      <c r="C18" s="625" t="s">
        <v>154</v>
      </c>
      <c r="D18" s="626">
        <v>12</v>
      </c>
      <c r="E18" s="627" t="s">
        <v>83</v>
      </c>
      <c r="F18" s="628">
        <f t="shared" si="8"/>
        <v>51</v>
      </c>
      <c r="G18" s="412">
        <v>2</v>
      </c>
      <c r="H18" s="413">
        <v>2</v>
      </c>
      <c r="I18" s="413">
        <v>7</v>
      </c>
      <c r="J18" s="629">
        <f t="shared" si="9"/>
        <v>11</v>
      </c>
      <c r="K18" s="412">
        <v>2</v>
      </c>
      <c r="L18" s="413">
        <v>1</v>
      </c>
      <c r="M18" s="413">
        <v>4</v>
      </c>
      <c r="N18" s="629">
        <f t="shared" si="10"/>
        <v>7</v>
      </c>
      <c r="O18" s="412">
        <v>4</v>
      </c>
      <c r="P18" s="413">
        <v>2</v>
      </c>
      <c r="Q18" s="413">
        <v>5</v>
      </c>
      <c r="R18" s="629">
        <f t="shared" si="11"/>
        <v>11</v>
      </c>
      <c r="S18" s="412">
        <v>7</v>
      </c>
      <c r="T18" s="413">
        <v>2</v>
      </c>
      <c r="U18" s="413">
        <v>4</v>
      </c>
      <c r="V18" s="629">
        <f t="shared" si="12"/>
        <v>13</v>
      </c>
      <c r="W18" s="412">
        <v>2</v>
      </c>
      <c r="X18" s="413">
        <v>2</v>
      </c>
      <c r="Y18" s="413">
        <v>5</v>
      </c>
      <c r="Z18" s="629">
        <f t="shared" si="13"/>
        <v>9</v>
      </c>
      <c r="AA18" s="412"/>
      <c r="AB18" s="413"/>
      <c r="AC18" s="413"/>
      <c r="AD18" s="629">
        <f t="shared" si="6"/>
        <v>0</v>
      </c>
      <c r="AE18" s="412"/>
      <c r="AF18" s="413"/>
      <c r="AG18" s="413"/>
      <c r="AH18" s="629">
        <f t="shared" si="7"/>
        <v>0</v>
      </c>
      <c r="AI18" s="508"/>
    </row>
    <row r="19" spans="1:35" ht="18" customHeight="1" x14ac:dyDescent="0.25">
      <c r="A19" s="508"/>
      <c r="B19" s="418">
        <v>16</v>
      </c>
      <c r="C19" s="523" t="s">
        <v>204</v>
      </c>
      <c r="D19" s="524">
        <v>69</v>
      </c>
      <c r="E19" s="297" t="s">
        <v>83</v>
      </c>
      <c r="F19" s="533">
        <f t="shared" si="8"/>
        <v>46</v>
      </c>
      <c r="G19" s="252">
        <v>2</v>
      </c>
      <c r="H19" s="253">
        <v>2</v>
      </c>
      <c r="I19" s="253">
        <v>4</v>
      </c>
      <c r="J19" s="517">
        <f t="shared" si="9"/>
        <v>8</v>
      </c>
      <c r="K19" s="252"/>
      <c r="L19" s="253"/>
      <c r="M19" s="253"/>
      <c r="N19" s="517">
        <f t="shared" si="10"/>
        <v>0</v>
      </c>
      <c r="O19" s="252"/>
      <c r="P19" s="253"/>
      <c r="Q19" s="253"/>
      <c r="R19" s="517">
        <f t="shared" si="11"/>
        <v>0</v>
      </c>
      <c r="S19" s="252">
        <v>11</v>
      </c>
      <c r="T19" s="253">
        <v>3</v>
      </c>
      <c r="U19" s="253">
        <v>7</v>
      </c>
      <c r="V19" s="517">
        <f t="shared" si="12"/>
        <v>21</v>
      </c>
      <c r="W19" s="252">
        <v>4</v>
      </c>
      <c r="X19" s="253">
        <v>4</v>
      </c>
      <c r="Y19" s="253">
        <v>9</v>
      </c>
      <c r="Z19" s="517">
        <f t="shared" si="13"/>
        <v>17</v>
      </c>
      <c r="AA19" s="252"/>
      <c r="AB19" s="253"/>
      <c r="AC19" s="253"/>
      <c r="AD19" s="517">
        <f t="shared" si="6"/>
        <v>0</v>
      </c>
      <c r="AE19" s="252"/>
      <c r="AF19" s="253"/>
      <c r="AG19" s="253"/>
      <c r="AH19" s="517">
        <f t="shared" si="7"/>
        <v>0</v>
      </c>
      <c r="AI19" s="508"/>
    </row>
    <row r="20" spans="1:35" ht="18" customHeight="1" x14ac:dyDescent="0.25">
      <c r="A20" s="508"/>
      <c r="B20" s="418">
        <v>17</v>
      </c>
      <c r="C20" s="523" t="s">
        <v>150</v>
      </c>
      <c r="D20" s="524">
        <v>8</v>
      </c>
      <c r="E20" s="297" t="s">
        <v>43</v>
      </c>
      <c r="F20" s="533">
        <f t="shared" si="8"/>
        <v>42</v>
      </c>
      <c r="G20" s="252">
        <v>1</v>
      </c>
      <c r="H20" s="253">
        <v>1</v>
      </c>
      <c r="I20" s="253">
        <v>4</v>
      </c>
      <c r="J20" s="517">
        <f t="shared" si="9"/>
        <v>6</v>
      </c>
      <c r="K20" s="252">
        <v>4</v>
      </c>
      <c r="L20" s="253">
        <v>2</v>
      </c>
      <c r="M20" s="253">
        <v>6</v>
      </c>
      <c r="N20" s="517">
        <f t="shared" si="10"/>
        <v>12</v>
      </c>
      <c r="O20" s="252"/>
      <c r="P20" s="253"/>
      <c r="Q20" s="253"/>
      <c r="R20" s="517">
        <f t="shared" si="11"/>
        <v>0</v>
      </c>
      <c r="S20" s="252">
        <v>7</v>
      </c>
      <c r="T20" s="253">
        <v>2</v>
      </c>
      <c r="U20" s="253">
        <v>4</v>
      </c>
      <c r="V20" s="517">
        <f t="shared" si="12"/>
        <v>13</v>
      </c>
      <c r="W20" s="252">
        <v>2</v>
      </c>
      <c r="X20" s="253">
        <v>2</v>
      </c>
      <c r="Y20" s="253">
        <v>7</v>
      </c>
      <c r="Z20" s="517">
        <f t="shared" si="13"/>
        <v>11</v>
      </c>
      <c r="AA20" s="252"/>
      <c r="AB20" s="253"/>
      <c r="AC20" s="253"/>
      <c r="AD20" s="517">
        <f t="shared" si="6"/>
        <v>0</v>
      </c>
      <c r="AE20" s="252"/>
      <c r="AF20" s="253"/>
      <c r="AG20" s="253"/>
      <c r="AH20" s="517">
        <f t="shared" si="7"/>
        <v>0</v>
      </c>
      <c r="AI20" s="508"/>
    </row>
    <row r="21" spans="1:35" ht="18" customHeight="1" x14ac:dyDescent="0.25">
      <c r="A21" s="508"/>
      <c r="B21" s="418">
        <v>18</v>
      </c>
      <c r="C21" s="523" t="s">
        <v>159</v>
      </c>
      <c r="D21" s="524">
        <v>40</v>
      </c>
      <c r="E21" s="297" t="s">
        <v>66</v>
      </c>
      <c r="F21" s="533">
        <f t="shared" si="8"/>
        <v>42</v>
      </c>
      <c r="G21" s="252">
        <v>4</v>
      </c>
      <c r="H21" s="253">
        <v>2</v>
      </c>
      <c r="I21" s="253">
        <v>6</v>
      </c>
      <c r="J21" s="517">
        <f t="shared" si="9"/>
        <v>12</v>
      </c>
      <c r="K21" s="252"/>
      <c r="L21" s="253"/>
      <c r="M21" s="253"/>
      <c r="N21" s="517">
        <f t="shared" si="10"/>
        <v>0</v>
      </c>
      <c r="O21" s="252">
        <v>7</v>
      </c>
      <c r="P21" s="253">
        <v>4</v>
      </c>
      <c r="Q21" s="253">
        <v>11</v>
      </c>
      <c r="R21" s="517">
        <f t="shared" si="11"/>
        <v>22</v>
      </c>
      <c r="S21" s="252">
        <v>4</v>
      </c>
      <c r="T21" s="253">
        <v>1</v>
      </c>
      <c r="U21" s="253">
        <v>3</v>
      </c>
      <c r="V21" s="517">
        <f t="shared" si="12"/>
        <v>8</v>
      </c>
      <c r="W21" s="252"/>
      <c r="X21" s="253"/>
      <c r="Y21" s="253"/>
      <c r="Z21" s="517">
        <f t="shared" si="13"/>
        <v>0</v>
      </c>
      <c r="AA21" s="252"/>
      <c r="AB21" s="253"/>
      <c r="AC21" s="253"/>
      <c r="AD21" s="517">
        <f t="shared" si="6"/>
        <v>0</v>
      </c>
      <c r="AE21" s="252"/>
      <c r="AF21" s="253"/>
      <c r="AG21" s="253"/>
      <c r="AH21" s="517">
        <f t="shared" si="7"/>
        <v>0</v>
      </c>
      <c r="AI21" s="508"/>
    </row>
    <row r="22" spans="1:35" ht="18" customHeight="1" x14ac:dyDescent="0.25">
      <c r="A22" s="508"/>
      <c r="B22" s="418">
        <v>19</v>
      </c>
      <c r="C22" s="523" t="s">
        <v>125</v>
      </c>
      <c r="D22" s="524">
        <v>24</v>
      </c>
      <c r="E22" s="297" t="s">
        <v>44</v>
      </c>
      <c r="F22" s="533">
        <f t="shared" si="8"/>
        <v>40</v>
      </c>
      <c r="G22" s="252">
        <v>2</v>
      </c>
      <c r="H22" s="253">
        <v>3</v>
      </c>
      <c r="I22" s="253">
        <v>6</v>
      </c>
      <c r="J22" s="517">
        <f t="shared" si="9"/>
        <v>11</v>
      </c>
      <c r="K22" s="252">
        <v>2</v>
      </c>
      <c r="L22" s="253">
        <v>1</v>
      </c>
      <c r="M22" s="253">
        <v>3</v>
      </c>
      <c r="N22" s="517">
        <f t="shared" si="10"/>
        <v>6</v>
      </c>
      <c r="O22" s="252">
        <v>2</v>
      </c>
      <c r="P22" s="253">
        <v>3</v>
      </c>
      <c r="Q22" s="253">
        <v>7</v>
      </c>
      <c r="R22" s="517">
        <f t="shared" si="11"/>
        <v>12</v>
      </c>
      <c r="S22" s="252">
        <v>4</v>
      </c>
      <c r="T22" s="253">
        <v>1</v>
      </c>
      <c r="U22" s="253">
        <v>3</v>
      </c>
      <c r="V22" s="517">
        <f t="shared" si="12"/>
        <v>8</v>
      </c>
      <c r="W22" s="252">
        <v>1</v>
      </c>
      <c r="X22" s="253">
        <v>0</v>
      </c>
      <c r="Y22" s="253">
        <v>2</v>
      </c>
      <c r="Z22" s="517">
        <f t="shared" si="13"/>
        <v>3</v>
      </c>
      <c r="AA22" s="252"/>
      <c r="AB22" s="253"/>
      <c r="AC22" s="253"/>
      <c r="AD22" s="517">
        <f t="shared" si="6"/>
        <v>0</v>
      </c>
      <c r="AE22" s="252"/>
      <c r="AF22" s="253"/>
      <c r="AG22" s="253"/>
      <c r="AH22" s="517">
        <f t="shared" si="7"/>
        <v>0</v>
      </c>
      <c r="AI22" s="508"/>
    </row>
    <row r="23" spans="1:35" ht="18" customHeight="1" x14ac:dyDescent="0.25">
      <c r="A23" s="508"/>
      <c r="B23" s="418">
        <v>20</v>
      </c>
      <c r="C23" s="523" t="s">
        <v>152</v>
      </c>
      <c r="D23" s="524">
        <v>22</v>
      </c>
      <c r="E23" s="297" t="s">
        <v>43</v>
      </c>
      <c r="F23" s="533">
        <f t="shared" si="8"/>
        <v>38</v>
      </c>
      <c r="G23" s="252">
        <v>1</v>
      </c>
      <c r="H23" s="253">
        <v>1</v>
      </c>
      <c r="I23" s="253">
        <v>2</v>
      </c>
      <c r="J23" s="517">
        <f t="shared" si="9"/>
        <v>4</v>
      </c>
      <c r="K23" s="252">
        <v>4</v>
      </c>
      <c r="L23" s="253">
        <v>3</v>
      </c>
      <c r="M23" s="253">
        <v>7</v>
      </c>
      <c r="N23" s="517">
        <f t="shared" si="10"/>
        <v>14</v>
      </c>
      <c r="O23" s="252">
        <v>2</v>
      </c>
      <c r="P23" s="253">
        <v>3</v>
      </c>
      <c r="Q23" s="253">
        <v>8</v>
      </c>
      <c r="R23" s="517">
        <f t="shared" si="11"/>
        <v>13</v>
      </c>
      <c r="S23" s="252">
        <v>2</v>
      </c>
      <c r="T23" s="253">
        <v>0</v>
      </c>
      <c r="U23" s="253">
        <v>2</v>
      </c>
      <c r="V23" s="517">
        <f t="shared" si="12"/>
        <v>4</v>
      </c>
      <c r="W23" s="252"/>
      <c r="X23" s="253">
        <v>1</v>
      </c>
      <c r="Y23" s="253">
        <v>2</v>
      </c>
      <c r="Z23" s="517">
        <f t="shared" si="13"/>
        <v>3</v>
      </c>
      <c r="AA23" s="252"/>
      <c r="AB23" s="253"/>
      <c r="AC23" s="253"/>
      <c r="AD23" s="517">
        <f t="shared" si="6"/>
        <v>0</v>
      </c>
      <c r="AE23" s="252"/>
      <c r="AF23" s="253"/>
      <c r="AG23" s="253"/>
      <c r="AH23" s="517">
        <f t="shared" si="7"/>
        <v>0</v>
      </c>
      <c r="AI23" s="508"/>
    </row>
    <row r="24" spans="1:35" ht="18" customHeight="1" x14ac:dyDescent="0.25">
      <c r="A24" s="508"/>
      <c r="B24" s="418">
        <v>21</v>
      </c>
      <c r="C24" s="523" t="s">
        <v>176</v>
      </c>
      <c r="D24" s="524">
        <v>30</v>
      </c>
      <c r="E24" s="297" t="s">
        <v>43</v>
      </c>
      <c r="F24" s="533">
        <f t="shared" si="8"/>
        <v>38</v>
      </c>
      <c r="G24" s="252">
        <v>7</v>
      </c>
      <c r="H24" s="253">
        <v>5</v>
      </c>
      <c r="I24" s="253">
        <v>12</v>
      </c>
      <c r="J24" s="517">
        <f t="shared" si="9"/>
        <v>24</v>
      </c>
      <c r="K24" s="252"/>
      <c r="L24" s="253"/>
      <c r="M24" s="253"/>
      <c r="N24" s="517">
        <f t="shared" si="10"/>
        <v>0</v>
      </c>
      <c r="O24" s="252">
        <v>4</v>
      </c>
      <c r="P24" s="253">
        <v>3</v>
      </c>
      <c r="Q24" s="253">
        <v>7</v>
      </c>
      <c r="R24" s="517">
        <f t="shared" si="11"/>
        <v>14</v>
      </c>
      <c r="S24" s="252"/>
      <c r="T24" s="253"/>
      <c r="U24" s="253"/>
      <c r="V24" s="517">
        <f t="shared" si="12"/>
        <v>0</v>
      </c>
      <c r="W24" s="252"/>
      <c r="X24" s="253"/>
      <c r="Y24" s="253"/>
      <c r="Z24" s="517">
        <f t="shared" si="13"/>
        <v>0</v>
      </c>
      <c r="AA24" s="252"/>
      <c r="AB24" s="253"/>
      <c r="AC24" s="253"/>
      <c r="AD24" s="517">
        <f t="shared" si="6"/>
        <v>0</v>
      </c>
      <c r="AE24" s="252"/>
      <c r="AF24" s="253"/>
      <c r="AG24" s="253"/>
      <c r="AH24" s="517">
        <f t="shared" si="7"/>
        <v>0</v>
      </c>
      <c r="AI24" s="508"/>
    </row>
    <row r="25" spans="1:35" ht="18" customHeight="1" x14ac:dyDescent="0.25">
      <c r="A25" s="508"/>
      <c r="B25" s="418">
        <v>22</v>
      </c>
      <c r="C25" s="523" t="s">
        <v>178</v>
      </c>
      <c r="D25" s="524">
        <v>16</v>
      </c>
      <c r="E25" s="297" t="s">
        <v>43</v>
      </c>
      <c r="F25" s="533">
        <f t="shared" si="8"/>
        <v>36</v>
      </c>
      <c r="G25" s="252">
        <v>4</v>
      </c>
      <c r="H25" s="253">
        <v>3</v>
      </c>
      <c r="I25" s="253">
        <v>9</v>
      </c>
      <c r="J25" s="517">
        <f t="shared" si="9"/>
        <v>16</v>
      </c>
      <c r="K25" s="252">
        <v>7</v>
      </c>
      <c r="L25" s="253">
        <v>4</v>
      </c>
      <c r="M25" s="253">
        <v>9</v>
      </c>
      <c r="N25" s="517">
        <f t="shared" si="10"/>
        <v>20</v>
      </c>
      <c r="O25" s="252"/>
      <c r="P25" s="253"/>
      <c r="Q25" s="253"/>
      <c r="R25" s="517">
        <f t="shared" si="11"/>
        <v>0</v>
      </c>
      <c r="S25" s="252"/>
      <c r="T25" s="253"/>
      <c r="U25" s="253"/>
      <c r="V25" s="517">
        <f t="shared" si="12"/>
        <v>0</v>
      </c>
      <c r="W25" s="252"/>
      <c r="X25" s="253"/>
      <c r="Y25" s="253"/>
      <c r="Z25" s="517">
        <f t="shared" si="13"/>
        <v>0</v>
      </c>
      <c r="AA25" s="252"/>
      <c r="AB25" s="253"/>
      <c r="AC25" s="253"/>
      <c r="AD25" s="517">
        <f t="shared" si="6"/>
        <v>0</v>
      </c>
      <c r="AE25" s="252"/>
      <c r="AF25" s="253"/>
      <c r="AG25" s="253"/>
      <c r="AH25" s="517">
        <f t="shared" si="7"/>
        <v>0</v>
      </c>
      <c r="AI25" s="508"/>
    </row>
    <row r="26" spans="1:35" ht="18" customHeight="1" x14ac:dyDescent="0.25">
      <c r="A26" s="508"/>
      <c r="B26" s="418">
        <v>23</v>
      </c>
      <c r="C26" s="523" t="s">
        <v>540</v>
      </c>
      <c r="D26" s="524">
        <v>44</v>
      </c>
      <c r="E26" s="297" t="s">
        <v>43</v>
      </c>
      <c r="F26" s="533">
        <f t="shared" si="8"/>
        <v>35</v>
      </c>
      <c r="G26" s="252"/>
      <c r="H26" s="253"/>
      <c r="I26" s="253"/>
      <c r="J26" s="517">
        <f t="shared" si="9"/>
        <v>0</v>
      </c>
      <c r="K26" s="252"/>
      <c r="L26" s="253"/>
      <c r="M26" s="253"/>
      <c r="N26" s="517">
        <f t="shared" si="10"/>
        <v>0</v>
      </c>
      <c r="O26" s="252"/>
      <c r="P26" s="253"/>
      <c r="Q26" s="253"/>
      <c r="R26" s="517">
        <f t="shared" si="11"/>
        <v>0</v>
      </c>
      <c r="S26" s="252"/>
      <c r="T26" s="253"/>
      <c r="U26" s="253"/>
      <c r="V26" s="517">
        <f t="shared" si="12"/>
        <v>0</v>
      </c>
      <c r="W26" s="252">
        <v>11</v>
      </c>
      <c r="X26" s="253">
        <v>6</v>
      </c>
      <c r="Y26" s="253">
        <v>18</v>
      </c>
      <c r="Z26" s="517">
        <f t="shared" si="13"/>
        <v>35</v>
      </c>
      <c r="AA26" s="252"/>
      <c r="AB26" s="253"/>
      <c r="AC26" s="253"/>
      <c r="AD26" s="517">
        <f t="shared" si="6"/>
        <v>0</v>
      </c>
      <c r="AE26" s="252"/>
      <c r="AF26" s="253"/>
      <c r="AG26" s="253"/>
      <c r="AH26" s="517">
        <f t="shared" si="7"/>
        <v>0</v>
      </c>
      <c r="AI26" s="508"/>
    </row>
    <row r="27" spans="1:35" ht="18" customHeight="1" x14ac:dyDescent="0.25">
      <c r="A27" s="508"/>
      <c r="B27" s="418">
        <v>24</v>
      </c>
      <c r="C27" s="523" t="s">
        <v>614</v>
      </c>
      <c r="D27" s="524">
        <v>3</v>
      </c>
      <c r="E27" s="251" t="s">
        <v>43</v>
      </c>
      <c r="F27" s="533">
        <f t="shared" si="8"/>
        <v>31</v>
      </c>
      <c r="G27" s="252"/>
      <c r="H27" s="253"/>
      <c r="I27" s="253"/>
      <c r="J27" s="517">
        <f t="shared" si="9"/>
        <v>0</v>
      </c>
      <c r="K27" s="252"/>
      <c r="L27" s="253"/>
      <c r="M27" s="253"/>
      <c r="N27" s="517">
        <f t="shared" si="10"/>
        <v>0</v>
      </c>
      <c r="O27" s="252"/>
      <c r="P27" s="253"/>
      <c r="Q27" s="253"/>
      <c r="R27" s="517">
        <f t="shared" si="11"/>
        <v>0</v>
      </c>
      <c r="S27" s="252">
        <v>16</v>
      </c>
      <c r="T27" s="253">
        <v>4</v>
      </c>
      <c r="U27" s="253">
        <v>11</v>
      </c>
      <c r="V27" s="517">
        <f t="shared" si="12"/>
        <v>31</v>
      </c>
      <c r="W27" s="252"/>
      <c r="X27" s="253"/>
      <c r="Y27" s="253"/>
      <c r="Z27" s="517">
        <f t="shared" si="13"/>
        <v>0</v>
      </c>
      <c r="AA27" s="252"/>
      <c r="AB27" s="253"/>
      <c r="AC27" s="253"/>
      <c r="AD27" s="517">
        <f t="shared" si="6"/>
        <v>0</v>
      </c>
      <c r="AE27" s="252"/>
      <c r="AF27" s="253"/>
      <c r="AG27" s="253"/>
      <c r="AH27" s="517">
        <f t="shared" si="7"/>
        <v>0</v>
      </c>
      <c r="AI27" s="508"/>
    </row>
    <row r="28" spans="1:35" ht="18" customHeight="1" x14ac:dyDescent="0.25">
      <c r="A28" s="508"/>
      <c r="B28" s="418">
        <v>25</v>
      </c>
      <c r="C28" s="523" t="s">
        <v>163</v>
      </c>
      <c r="D28" s="524">
        <v>17</v>
      </c>
      <c r="E28" s="297" t="s">
        <v>45</v>
      </c>
      <c r="F28" s="533">
        <f t="shared" si="8"/>
        <v>31</v>
      </c>
      <c r="G28" s="252">
        <v>1</v>
      </c>
      <c r="H28" s="253">
        <v>2</v>
      </c>
      <c r="I28" s="253">
        <v>4</v>
      </c>
      <c r="J28" s="517">
        <f t="shared" si="9"/>
        <v>7</v>
      </c>
      <c r="K28" s="252">
        <v>1</v>
      </c>
      <c r="L28" s="253">
        <v>0</v>
      </c>
      <c r="M28" s="253">
        <v>1</v>
      </c>
      <c r="N28" s="517">
        <f t="shared" si="10"/>
        <v>2</v>
      </c>
      <c r="O28" s="252">
        <v>1</v>
      </c>
      <c r="P28" s="253">
        <v>1</v>
      </c>
      <c r="Q28" s="253">
        <v>2</v>
      </c>
      <c r="R28" s="517">
        <f t="shared" si="11"/>
        <v>4</v>
      </c>
      <c r="S28" s="252">
        <v>7</v>
      </c>
      <c r="T28" s="253">
        <v>2</v>
      </c>
      <c r="U28" s="253">
        <v>5</v>
      </c>
      <c r="V28" s="517">
        <f t="shared" si="12"/>
        <v>14</v>
      </c>
      <c r="W28" s="252">
        <v>1</v>
      </c>
      <c r="X28" s="253">
        <v>1</v>
      </c>
      <c r="Y28" s="253">
        <v>2</v>
      </c>
      <c r="Z28" s="517">
        <f t="shared" si="13"/>
        <v>4</v>
      </c>
      <c r="AA28" s="252"/>
      <c r="AB28" s="253"/>
      <c r="AC28" s="253"/>
      <c r="AD28" s="517">
        <f t="shared" si="6"/>
        <v>0</v>
      </c>
      <c r="AE28" s="252"/>
      <c r="AF28" s="253"/>
      <c r="AG28" s="253"/>
      <c r="AH28" s="517">
        <f t="shared" si="7"/>
        <v>0</v>
      </c>
      <c r="AI28" s="508"/>
    </row>
    <row r="29" spans="1:35" ht="18" customHeight="1" x14ac:dyDescent="0.25">
      <c r="A29" s="508"/>
      <c r="B29" s="418">
        <v>26</v>
      </c>
      <c r="C29" s="523" t="s">
        <v>153</v>
      </c>
      <c r="D29" s="524">
        <v>20</v>
      </c>
      <c r="E29" s="297" t="s">
        <v>66</v>
      </c>
      <c r="F29" s="533">
        <f t="shared" si="8"/>
        <v>27</v>
      </c>
      <c r="G29" s="252">
        <v>1</v>
      </c>
      <c r="H29" s="253">
        <v>0</v>
      </c>
      <c r="I29" s="253">
        <v>1</v>
      </c>
      <c r="J29" s="517">
        <f t="shared" si="9"/>
        <v>2</v>
      </c>
      <c r="K29" s="252">
        <v>1</v>
      </c>
      <c r="L29" s="253">
        <v>1</v>
      </c>
      <c r="M29" s="253">
        <v>4</v>
      </c>
      <c r="N29" s="517">
        <f t="shared" si="10"/>
        <v>6</v>
      </c>
      <c r="O29" s="252">
        <v>1</v>
      </c>
      <c r="P29" s="253">
        <v>0</v>
      </c>
      <c r="Q29" s="253">
        <v>1</v>
      </c>
      <c r="R29" s="517">
        <f t="shared" si="11"/>
        <v>2</v>
      </c>
      <c r="S29" s="252">
        <v>7</v>
      </c>
      <c r="T29" s="253">
        <v>3</v>
      </c>
      <c r="U29" s="253">
        <v>7</v>
      </c>
      <c r="V29" s="517">
        <f t="shared" si="12"/>
        <v>17</v>
      </c>
      <c r="W29" s="252"/>
      <c r="X29" s="253"/>
      <c r="Y29" s="253"/>
      <c r="Z29" s="517">
        <f t="shared" si="13"/>
        <v>0</v>
      </c>
      <c r="AA29" s="252"/>
      <c r="AB29" s="253"/>
      <c r="AC29" s="253"/>
      <c r="AD29" s="517">
        <f t="shared" si="6"/>
        <v>0</v>
      </c>
      <c r="AE29" s="252"/>
      <c r="AF29" s="253"/>
      <c r="AG29" s="253"/>
      <c r="AH29" s="517">
        <f t="shared" si="7"/>
        <v>0</v>
      </c>
      <c r="AI29" s="508"/>
    </row>
    <row r="30" spans="1:35" ht="18" customHeight="1" x14ac:dyDescent="0.25">
      <c r="A30" s="508"/>
      <c r="B30" s="418">
        <v>27</v>
      </c>
      <c r="C30" s="523" t="s">
        <v>320</v>
      </c>
      <c r="D30" s="524">
        <v>29</v>
      </c>
      <c r="E30" s="251" t="s">
        <v>30</v>
      </c>
      <c r="F30" s="533">
        <f t="shared" si="8"/>
        <v>27</v>
      </c>
      <c r="G30" s="252"/>
      <c r="H30" s="253"/>
      <c r="I30" s="253"/>
      <c r="J30" s="517">
        <f t="shared" si="9"/>
        <v>0</v>
      </c>
      <c r="K30" s="252">
        <v>4</v>
      </c>
      <c r="L30" s="253">
        <v>2</v>
      </c>
      <c r="M30" s="253">
        <v>5</v>
      </c>
      <c r="N30" s="517">
        <f t="shared" si="10"/>
        <v>11</v>
      </c>
      <c r="O30" s="252">
        <v>1</v>
      </c>
      <c r="P30" s="253">
        <v>0</v>
      </c>
      <c r="Q30" s="253">
        <v>0</v>
      </c>
      <c r="R30" s="517">
        <f t="shared" si="11"/>
        <v>1</v>
      </c>
      <c r="S30" s="252">
        <v>2</v>
      </c>
      <c r="T30" s="253">
        <v>1</v>
      </c>
      <c r="U30" s="253">
        <v>3</v>
      </c>
      <c r="V30" s="517">
        <f t="shared" si="12"/>
        <v>6</v>
      </c>
      <c r="W30" s="252">
        <v>2</v>
      </c>
      <c r="X30" s="253">
        <v>2</v>
      </c>
      <c r="Y30" s="253">
        <v>5</v>
      </c>
      <c r="Z30" s="517">
        <f t="shared" si="13"/>
        <v>9</v>
      </c>
      <c r="AA30" s="252"/>
      <c r="AB30" s="253"/>
      <c r="AC30" s="253"/>
      <c r="AD30" s="517">
        <f t="shared" si="6"/>
        <v>0</v>
      </c>
      <c r="AE30" s="252"/>
      <c r="AF30" s="253"/>
      <c r="AG30" s="253"/>
      <c r="AH30" s="517">
        <f t="shared" si="7"/>
        <v>0</v>
      </c>
      <c r="AI30" s="508"/>
    </row>
    <row r="31" spans="1:35" ht="18" customHeight="1" x14ac:dyDescent="0.25">
      <c r="A31" s="508"/>
      <c r="B31" s="418">
        <v>28</v>
      </c>
      <c r="C31" s="523" t="s">
        <v>122</v>
      </c>
      <c r="D31" s="524" t="s">
        <v>143</v>
      </c>
      <c r="E31" s="297" t="s">
        <v>44</v>
      </c>
      <c r="F31" s="533">
        <f t="shared" si="8"/>
        <v>24</v>
      </c>
      <c r="G31" s="252">
        <v>1</v>
      </c>
      <c r="H31" s="253">
        <v>0</v>
      </c>
      <c r="I31" s="253">
        <v>1</v>
      </c>
      <c r="J31" s="517">
        <f t="shared" si="9"/>
        <v>2</v>
      </c>
      <c r="K31" s="252">
        <v>2</v>
      </c>
      <c r="L31" s="253">
        <v>1</v>
      </c>
      <c r="M31" s="253">
        <v>3</v>
      </c>
      <c r="N31" s="517">
        <f t="shared" si="10"/>
        <v>6</v>
      </c>
      <c r="O31" s="252">
        <v>1</v>
      </c>
      <c r="P31" s="253">
        <v>2</v>
      </c>
      <c r="Q31" s="253">
        <v>7</v>
      </c>
      <c r="R31" s="517">
        <f t="shared" si="11"/>
        <v>10</v>
      </c>
      <c r="S31" s="252">
        <v>2</v>
      </c>
      <c r="T31" s="253">
        <v>0</v>
      </c>
      <c r="U31" s="253">
        <v>1</v>
      </c>
      <c r="V31" s="517">
        <f t="shared" si="12"/>
        <v>3</v>
      </c>
      <c r="W31" s="252"/>
      <c r="X31" s="253">
        <v>1</v>
      </c>
      <c r="Y31" s="253">
        <v>2</v>
      </c>
      <c r="Z31" s="517">
        <f t="shared" si="13"/>
        <v>3</v>
      </c>
      <c r="AA31" s="252"/>
      <c r="AB31" s="253"/>
      <c r="AC31" s="253"/>
      <c r="AD31" s="517">
        <f t="shared" si="6"/>
        <v>0</v>
      </c>
      <c r="AE31" s="252"/>
      <c r="AF31" s="253"/>
      <c r="AG31" s="253"/>
      <c r="AH31" s="517">
        <f t="shared" si="7"/>
        <v>0</v>
      </c>
      <c r="AI31" s="508"/>
    </row>
    <row r="32" spans="1:35" ht="18" customHeight="1" x14ac:dyDescent="0.25">
      <c r="A32" s="508"/>
      <c r="B32" s="418">
        <v>29</v>
      </c>
      <c r="C32" s="523" t="s">
        <v>356</v>
      </c>
      <c r="D32" s="524">
        <v>35</v>
      </c>
      <c r="E32" s="251" t="s">
        <v>66</v>
      </c>
      <c r="F32" s="533">
        <f t="shared" si="8"/>
        <v>24</v>
      </c>
      <c r="G32" s="252"/>
      <c r="H32" s="253"/>
      <c r="I32" s="253"/>
      <c r="J32" s="517">
        <f t="shared" si="9"/>
        <v>0</v>
      </c>
      <c r="K32" s="252"/>
      <c r="L32" s="253"/>
      <c r="M32" s="253"/>
      <c r="N32" s="517">
        <f t="shared" si="10"/>
        <v>0</v>
      </c>
      <c r="O32" s="252">
        <v>7</v>
      </c>
      <c r="P32" s="253">
        <v>5</v>
      </c>
      <c r="Q32" s="253">
        <v>12</v>
      </c>
      <c r="R32" s="517">
        <f t="shared" si="11"/>
        <v>24</v>
      </c>
      <c r="S32" s="252"/>
      <c r="T32" s="253"/>
      <c r="U32" s="253"/>
      <c r="V32" s="517">
        <f t="shared" si="12"/>
        <v>0</v>
      </c>
      <c r="W32" s="252"/>
      <c r="X32" s="253"/>
      <c r="Y32" s="253"/>
      <c r="Z32" s="517">
        <f t="shared" si="13"/>
        <v>0</v>
      </c>
      <c r="AA32" s="252"/>
      <c r="AB32" s="253"/>
      <c r="AC32" s="253"/>
      <c r="AD32" s="517">
        <f t="shared" si="6"/>
        <v>0</v>
      </c>
      <c r="AE32" s="252"/>
      <c r="AF32" s="253"/>
      <c r="AG32" s="253"/>
      <c r="AH32" s="517">
        <f t="shared" si="7"/>
        <v>0</v>
      </c>
      <c r="AI32" s="508"/>
    </row>
    <row r="33" spans="1:35" ht="18" customHeight="1" x14ac:dyDescent="0.25">
      <c r="A33" s="508"/>
      <c r="B33" s="418">
        <v>30</v>
      </c>
      <c r="C33" s="523" t="s">
        <v>167</v>
      </c>
      <c r="D33" s="524">
        <v>31</v>
      </c>
      <c r="E33" s="297" t="s">
        <v>43</v>
      </c>
      <c r="F33" s="533">
        <f t="shared" si="8"/>
        <v>23</v>
      </c>
      <c r="G33" s="252">
        <v>7</v>
      </c>
      <c r="H33" s="253">
        <v>5</v>
      </c>
      <c r="I33" s="253">
        <v>11</v>
      </c>
      <c r="J33" s="517">
        <f t="shared" si="9"/>
        <v>23</v>
      </c>
      <c r="K33" s="252"/>
      <c r="L33" s="253"/>
      <c r="M33" s="253"/>
      <c r="N33" s="517">
        <f t="shared" si="10"/>
        <v>0</v>
      </c>
      <c r="O33" s="252"/>
      <c r="P33" s="253"/>
      <c r="Q33" s="253"/>
      <c r="R33" s="517">
        <f t="shared" si="11"/>
        <v>0</v>
      </c>
      <c r="S33" s="252"/>
      <c r="T33" s="253"/>
      <c r="U33" s="253"/>
      <c r="V33" s="517">
        <f t="shared" si="12"/>
        <v>0</v>
      </c>
      <c r="W33" s="252"/>
      <c r="X33" s="253"/>
      <c r="Y33" s="253"/>
      <c r="Z33" s="517">
        <f t="shared" si="13"/>
        <v>0</v>
      </c>
      <c r="AA33" s="252"/>
      <c r="AB33" s="253"/>
      <c r="AC33" s="253"/>
      <c r="AD33" s="517">
        <f t="shared" si="6"/>
        <v>0</v>
      </c>
      <c r="AE33" s="252"/>
      <c r="AF33" s="253"/>
      <c r="AG33" s="253"/>
      <c r="AH33" s="517">
        <f t="shared" si="7"/>
        <v>0</v>
      </c>
      <c r="AI33" s="508"/>
    </row>
    <row r="34" spans="1:35" ht="18" customHeight="1" x14ac:dyDescent="0.25">
      <c r="A34" s="508"/>
      <c r="B34" s="418">
        <v>31</v>
      </c>
      <c r="C34" s="523" t="s">
        <v>203</v>
      </c>
      <c r="D34" s="524">
        <v>10</v>
      </c>
      <c r="E34" s="297" t="s">
        <v>83</v>
      </c>
      <c r="F34" s="533">
        <f t="shared" si="8"/>
        <v>22</v>
      </c>
      <c r="G34" s="252">
        <v>7</v>
      </c>
      <c r="H34" s="253">
        <v>4</v>
      </c>
      <c r="I34" s="253">
        <v>11</v>
      </c>
      <c r="J34" s="517">
        <f t="shared" si="9"/>
        <v>22</v>
      </c>
      <c r="K34" s="252"/>
      <c r="L34" s="253"/>
      <c r="M34" s="253"/>
      <c r="N34" s="517">
        <f t="shared" si="10"/>
        <v>0</v>
      </c>
      <c r="O34" s="252"/>
      <c r="P34" s="253"/>
      <c r="Q34" s="253"/>
      <c r="R34" s="517">
        <f t="shared" si="11"/>
        <v>0</v>
      </c>
      <c r="S34" s="252"/>
      <c r="T34" s="253"/>
      <c r="U34" s="253"/>
      <c r="V34" s="517">
        <f t="shared" si="12"/>
        <v>0</v>
      </c>
      <c r="W34" s="252"/>
      <c r="X34" s="253"/>
      <c r="Y34" s="253"/>
      <c r="Z34" s="517">
        <f t="shared" si="13"/>
        <v>0</v>
      </c>
      <c r="AA34" s="252"/>
      <c r="AB34" s="253"/>
      <c r="AC34" s="253"/>
      <c r="AD34" s="517">
        <f t="shared" si="6"/>
        <v>0</v>
      </c>
      <c r="AE34" s="252"/>
      <c r="AF34" s="253"/>
      <c r="AG34" s="253"/>
      <c r="AH34" s="517">
        <f t="shared" si="7"/>
        <v>0</v>
      </c>
      <c r="AI34" s="508"/>
    </row>
    <row r="35" spans="1:35" ht="18" customHeight="1" x14ac:dyDescent="0.25">
      <c r="A35" s="508"/>
      <c r="B35" s="418">
        <v>32</v>
      </c>
      <c r="C35" s="523" t="s">
        <v>158</v>
      </c>
      <c r="D35" s="524">
        <v>26</v>
      </c>
      <c r="E35" s="251" t="s">
        <v>43</v>
      </c>
      <c r="F35" s="533">
        <f t="shared" si="8"/>
        <v>19</v>
      </c>
      <c r="G35" s="252">
        <v>1</v>
      </c>
      <c r="H35" s="253">
        <v>0</v>
      </c>
      <c r="I35" s="253">
        <v>0</v>
      </c>
      <c r="J35" s="517">
        <f t="shared" si="9"/>
        <v>1</v>
      </c>
      <c r="K35" s="252"/>
      <c r="L35" s="253"/>
      <c r="M35" s="253"/>
      <c r="N35" s="517">
        <f t="shared" si="10"/>
        <v>0</v>
      </c>
      <c r="O35" s="252">
        <v>1</v>
      </c>
      <c r="P35" s="253">
        <v>0</v>
      </c>
      <c r="Q35" s="253">
        <v>1</v>
      </c>
      <c r="R35" s="517">
        <f t="shared" si="11"/>
        <v>2</v>
      </c>
      <c r="S35" s="252">
        <v>4</v>
      </c>
      <c r="T35" s="253">
        <v>1</v>
      </c>
      <c r="U35" s="253">
        <v>2</v>
      </c>
      <c r="V35" s="517">
        <f t="shared" si="12"/>
        <v>7</v>
      </c>
      <c r="W35" s="252">
        <v>2</v>
      </c>
      <c r="X35" s="253">
        <v>2</v>
      </c>
      <c r="Y35" s="253">
        <v>5</v>
      </c>
      <c r="Z35" s="517">
        <f t="shared" si="13"/>
        <v>9</v>
      </c>
      <c r="AA35" s="252"/>
      <c r="AB35" s="253"/>
      <c r="AC35" s="253"/>
      <c r="AD35" s="517">
        <f t="shared" si="6"/>
        <v>0</v>
      </c>
      <c r="AE35" s="252"/>
      <c r="AF35" s="253"/>
      <c r="AG35" s="253"/>
      <c r="AH35" s="517">
        <f t="shared" si="7"/>
        <v>0</v>
      </c>
      <c r="AI35" s="508"/>
    </row>
    <row r="36" spans="1:35" ht="18" customHeight="1" x14ac:dyDescent="0.25">
      <c r="A36" s="508"/>
      <c r="B36" s="418">
        <v>33</v>
      </c>
      <c r="C36" s="523" t="s">
        <v>161</v>
      </c>
      <c r="D36" s="524">
        <v>28</v>
      </c>
      <c r="E36" s="297" t="s">
        <v>66</v>
      </c>
      <c r="F36" s="533">
        <f t="shared" si="8"/>
        <v>17</v>
      </c>
      <c r="G36" s="252">
        <v>1</v>
      </c>
      <c r="H36" s="253">
        <v>2</v>
      </c>
      <c r="I36" s="253">
        <v>4</v>
      </c>
      <c r="J36" s="517">
        <f t="shared" si="9"/>
        <v>7</v>
      </c>
      <c r="K36" s="252">
        <v>1</v>
      </c>
      <c r="L36" s="253">
        <v>0</v>
      </c>
      <c r="M36" s="253">
        <v>1</v>
      </c>
      <c r="N36" s="517">
        <f t="shared" si="10"/>
        <v>2</v>
      </c>
      <c r="O36" s="252">
        <v>1</v>
      </c>
      <c r="P36" s="253">
        <v>1</v>
      </c>
      <c r="Q36" s="253">
        <v>2</v>
      </c>
      <c r="R36" s="517">
        <f t="shared" si="11"/>
        <v>4</v>
      </c>
      <c r="S36" s="252">
        <v>2</v>
      </c>
      <c r="T36" s="253">
        <v>0</v>
      </c>
      <c r="U36" s="253">
        <v>1</v>
      </c>
      <c r="V36" s="517">
        <f t="shared" si="12"/>
        <v>3</v>
      </c>
      <c r="W36" s="252">
        <v>1</v>
      </c>
      <c r="X36" s="253">
        <v>0</v>
      </c>
      <c r="Y36" s="253">
        <v>0</v>
      </c>
      <c r="Z36" s="517">
        <f t="shared" si="13"/>
        <v>1</v>
      </c>
      <c r="AA36" s="252"/>
      <c r="AB36" s="253"/>
      <c r="AC36" s="253"/>
      <c r="AD36" s="517">
        <f t="shared" ref="AD36:AD62" si="14">SUM(AA36:AC36)</f>
        <v>0</v>
      </c>
      <c r="AE36" s="252"/>
      <c r="AF36" s="253"/>
      <c r="AG36" s="253"/>
      <c r="AH36" s="517">
        <f t="shared" ref="AH36:AH62" si="15">SUM(AE36:AG36)</f>
        <v>0</v>
      </c>
      <c r="AI36" s="508"/>
    </row>
    <row r="37" spans="1:35" ht="18" customHeight="1" x14ac:dyDescent="0.25">
      <c r="A37" s="508"/>
      <c r="B37" s="418">
        <v>34</v>
      </c>
      <c r="C37" s="523" t="s">
        <v>162</v>
      </c>
      <c r="D37" s="524" t="s">
        <v>143</v>
      </c>
      <c r="E37" s="297" t="s">
        <v>67</v>
      </c>
      <c r="F37" s="533">
        <f t="shared" ref="F37:F62" si="16">J37+N37+R37+V37+Z37+AD37+AH37</f>
        <v>17</v>
      </c>
      <c r="G37" s="252">
        <v>2</v>
      </c>
      <c r="H37" s="253">
        <v>2</v>
      </c>
      <c r="I37" s="253">
        <v>5</v>
      </c>
      <c r="J37" s="517">
        <f t="shared" ref="J37:J62" si="17">SUM(G37:I37)</f>
        <v>9</v>
      </c>
      <c r="K37" s="252">
        <v>2</v>
      </c>
      <c r="L37" s="253">
        <v>2</v>
      </c>
      <c r="M37" s="253">
        <v>4</v>
      </c>
      <c r="N37" s="517">
        <f t="shared" ref="N37:N62" si="18">SUM(K37:M37)</f>
        <v>8</v>
      </c>
      <c r="O37" s="252"/>
      <c r="P37" s="253"/>
      <c r="Q37" s="253"/>
      <c r="R37" s="517">
        <f t="shared" ref="R37:R62" si="19">SUM(O37:Q37)</f>
        <v>0</v>
      </c>
      <c r="S37" s="252"/>
      <c r="T37" s="253"/>
      <c r="U37" s="253"/>
      <c r="V37" s="517">
        <f t="shared" ref="V37:V62" si="20">SUM(S37:U37)</f>
        <v>0</v>
      </c>
      <c r="W37" s="252"/>
      <c r="X37" s="253"/>
      <c r="Y37" s="253"/>
      <c r="Z37" s="517">
        <f t="shared" ref="Z37:Z62" si="21">SUM(W37:Y37)</f>
        <v>0</v>
      </c>
      <c r="AA37" s="252"/>
      <c r="AB37" s="253"/>
      <c r="AC37" s="253"/>
      <c r="AD37" s="517">
        <f t="shared" si="14"/>
        <v>0</v>
      </c>
      <c r="AE37" s="252"/>
      <c r="AF37" s="253"/>
      <c r="AG37" s="253"/>
      <c r="AH37" s="517">
        <f t="shared" si="15"/>
        <v>0</v>
      </c>
      <c r="AI37" s="508"/>
    </row>
    <row r="38" spans="1:35" ht="18" customHeight="1" x14ac:dyDescent="0.25">
      <c r="A38" s="508"/>
      <c r="B38" s="418">
        <v>35</v>
      </c>
      <c r="C38" s="523" t="s">
        <v>148</v>
      </c>
      <c r="D38" s="524">
        <v>14</v>
      </c>
      <c r="E38" s="297" t="s">
        <v>45</v>
      </c>
      <c r="F38" s="533">
        <f t="shared" si="16"/>
        <v>15</v>
      </c>
      <c r="G38" s="252">
        <v>4</v>
      </c>
      <c r="H38" s="253">
        <v>3</v>
      </c>
      <c r="I38" s="253">
        <v>8</v>
      </c>
      <c r="J38" s="517">
        <f t="shared" si="17"/>
        <v>15</v>
      </c>
      <c r="K38" s="252"/>
      <c r="L38" s="253"/>
      <c r="M38" s="253"/>
      <c r="N38" s="517">
        <f t="shared" si="18"/>
        <v>0</v>
      </c>
      <c r="O38" s="252"/>
      <c r="P38" s="253"/>
      <c r="Q38" s="253"/>
      <c r="R38" s="517">
        <f t="shared" si="19"/>
        <v>0</v>
      </c>
      <c r="S38" s="252"/>
      <c r="T38" s="253"/>
      <c r="U38" s="253"/>
      <c r="V38" s="517">
        <f t="shared" si="20"/>
        <v>0</v>
      </c>
      <c r="W38" s="252"/>
      <c r="X38" s="253"/>
      <c r="Y38" s="253"/>
      <c r="Z38" s="517">
        <f t="shared" si="21"/>
        <v>0</v>
      </c>
      <c r="AA38" s="252"/>
      <c r="AB38" s="253"/>
      <c r="AC38" s="253"/>
      <c r="AD38" s="517">
        <f t="shared" si="14"/>
        <v>0</v>
      </c>
      <c r="AE38" s="252"/>
      <c r="AF38" s="253"/>
      <c r="AG38" s="253"/>
      <c r="AH38" s="517">
        <f t="shared" si="15"/>
        <v>0</v>
      </c>
      <c r="AI38" s="508"/>
    </row>
    <row r="39" spans="1:35" ht="18" customHeight="1" x14ac:dyDescent="0.25">
      <c r="A39" s="508"/>
      <c r="B39" s="418">
        <v>36</v>
      </c>
      <c r="C39" s="523" t="s">
        <v>170</v>
      </c>
      <c r="D39" s="524">
        <v>39</v>
      </c>
      <c r="E39" s="297" t="s">
        <v>43</v>
      </c>
      <c r="F39" s="533">
        <f t="shared" si="16"/>
        <v>14</v>
      </c>
      <c r="G39" s="252">
        <v>0</v>
      </c>
      <c r="H39" s="253">
        <v>0</v>
      </c>
      <c r="I39" s="253">
        <v>0</v>
      </c>
      <c r="J39" s="517">
        <f t="shared" si="17"/>
        <v>0</v>
      </c>
      <c r="K39" s="252">
        <v>1</v>
      </c>
      <c r="L39" s="253">
        <v>1</v>
      </c>
      <c r="M39" s="253">
        <v>2</v>
      </c>
      <c r="N39" s="517">
        <f t="shared" si="18"/>
        <v>4</v>
      </c>
      <c r="O39" s="252">
        <v>1</v>
      </c>
      <c r="P39" s="253">
        <v>2</v>
      </c>
      <c r="Q39" s="253">
        <v>7</v>
      </c>
      <c r="R39" s="517">
        <f t="shared" si="19"/>
        <v>10</v>
      </c>
      <c r="S39" s="252"/>
      <c r="T39" s="253"/>
      <c r="U39" s="253"/>
      <c r="V39" s="517">
        <f t="shared" si="20"/>
        <v>0</v>
      </c>
      <c r="W39" s="252"/>
      <c r="X39" s="253"/>
      <c r="Y39" s="253"/>
      <c r="Z39" s="517">
        <f t="shared" si="21"/>
        <v>0</v>
      </c>
      <c r="AA39" s="252"/>
      <c r="AB39" s="253"/>
      <c r="AC39" s="253"/>
      <c r="AD39" s="517">
        <f t="shared" si="14"/>
        <v>0</v>
      </c>
      <c r="AE39" s="252"/>
      <c r="AF39" s="253"/>
      <c r="AG39" s="253"/>
      <c r="AH39" s="517">
        <f t="shared" si="15"/>
        <v>0</v>
      </c>
      <c r="AI39" s="508"/>
    </row>
    <row r="40" spans="1:35" ht="18" customHeight="1" x14ac:dyDescent="0.25">
      <c r="A40" s="508"/>
      <c r="B40" s="418">
        <v>37</v>
      </c>
      <c r="C40" s="523" t="s">
        <v>495</v>
      </c>
      <c r="D40" s="524">
        <v>40</v>
      </c>
      <c r="E40" s="251" t="s">
        <v>30</v>
      </c>
      <c r="F40" s="533">
        <f t="shared" si="16"/>
        <v>14</v>
      </c>
      <c r="G40" s="252"/>
      <c r="H40" s="253"/>
      <c r="I40" s="253"/>
      <c r="J40" s="517">
        <f t="shared" si="17"/>
        <v>0</v>
      </c>
      <c r="K40" s="252"/>
      <c r="L40" s="253"/>
      <c r="M40" s="253"/>
      <c r="N40" s="517">
        <f t="shared" si="18"/>
        <v>0</v>
      </c>
      <c r="O40" s="252">
        <v>1</v>
      </c>
      <c r="P40" s="253">
        <v>1</v>
      </c>
      <c r="Q40" s="253">
        <v>4</v>
      </c>
      <c r="R40" s="517">
        <f t="shared" si="19"/>
        <v>6</v>
      </c>
      <c r="S40" s="252"/>
      <c r="T40" s="253"/>
      <c r="U40" s="253"/>
      <c r="V40" s="517">
        <f t="shared" si="20"/>
        <v>0</v>
      </c>
      <c r="W40" s="252">
        <v>1</v>
      </c>
      <c r="X40" s="253">
        <v>2</v>
      </c>
      <c r="Y40" s="253">
        <v>5</v>
      </c>
      <c r="Z40" s="517">
        <f t="shared" si="21"/>
        <v>8</v>
      </c>
      <c r="AA40" s="252"/>
      <c r="AB40" s="253"/>
      <c r="AC40" s="253"/>
      <c r="AD40" s="517">
        <f t="shared" si="14"/>
        <v>0</v>
      </c>
      <c r="AE40" s="252"/>
      <c r="AF40" s="253"/>
      <c r="AG40" s="253"/>
      <c r="AH40" s="517">
        <f t="shared" si="15"/>
        <v>0</v>
      </c>
      <c r="AI40" s="508"/>
    </row>
    <row r="41" spans="1:35" ht="18" customHeight="1" x14ac:dyDescent="0.25">
      <c r="A41" s="508"/>
      <c r="B41" s="418">
        <v>38</v>
      </c>
      <c r="C41" s="523" t="s">
        <v>164</v>
      </c>
      <c r="D41" s="524" t="s">
        <v>143</v>
      </c>
      <c r="E41" s="297" t="s">
        <v>67</v>
      </c>
      <c r="F41" s="533">
        <f t="shared" si="16"/>
        <v>13</v>
      </c>
      <c r="G41" s="252">
        <v>1</v>
      </c>
      <c r="H41" s="253">
        <v>1</v>
      </c>
      <c r="I41" s="253">
        <v>4</v>
      </c>
      <c r="J41" s="517">
        <f t="shared" si="17"/>
        <v>6</v>
      </c>
      <c r="K41" s="252">
        <v>2</v>
      </c>
      <c r="L41" s="253">
        <v>1</v>
      </c>
      <c r="M41" s="253">
        <v>4</v>
      </c>
      <c r="N41" s="517">
        <f t="shared" si="18"/>
        <v>7</v>
      </c>
      <c r="O41" s="252"/>
      <c r="P41" s="253"/>
      <c r="Q41" s="253"/>
      <c r="R41" s="517">
        <f t="shared" si="19"/>
        <v>0</v>
      </c>
      <c r="S41" s="252"/>
      <c r="T41" s="253"/>
      <c r="U41" s="253"/>
      <c r="V41" s="517">
        <f t="shared" si="20"/>
        <v>0</v>
      </c>
      <c r="W41" s="252"/>
      <c r="X41" s="253"/>
      <c r="Y41" s="253"/>
      <c r="Z41" s="517">
        <f t="shared" si="21"/>
        <v>0</v>
      </c>
      <c r="AA41" s="252"/>
      <c r="AB41" s="253"/>
      <c r="AC41" s="253"/>
      <c r="AD41" s="517">
        <f t="shared" si="14"/>
        <v>0</v>
      </c>
      <c r="AE41" s="252"/>
      <c r="AF41" s="253"/>
      <c r="AG41" s="253"/>
      <c r="AH41" s="517">
        <f t="shared" si="15"/>
        <v>0</v>
      </c>
      <c r="AI41" s="508"/>
    </row>
    <row r="42" spans="1:35" ht="18" customHeight="1" x14ac:dyDescent="0.25">
      <c r="A42" s="508"/>
      <c r="B42" s="418">
        <v>39</v>
      </c>
      <c r="C42" s="523" t="s">
        <v>462</v>
      </c>
      <c r="D42" s="524">
        <v>59</v>
      </c>
      <c r="E42" s="251" t="s">
        <v>66</v>
      </c>
      <c r="F42" s="533">
        <f t="shared" si="16"/>
        <v>13</v>
      </c>
      <c r="G42" s="252"/>
      <c r="H42" s="253"/>
      <c r="I42" s="253"/>
      <c r="J42" s="517">
        <f t="shared" si="17"/>
        <v>0</v>
      </c>
      <c r="K42" s="252"/>
      <c r="L42" s="253"/>
      <c r="M42" s="253"/>
      <c r="N42" s="517">
        <f t="shared" si="18"/>
        <v>0</v>
      </c>
      <c r="O42" s="252">
        <v>4</v>
      </c>
      <c r="P42" s="253">
        <v>2</v>
      </c>
      <c r="Q42" s="253">
        <v>7</v>
      </c>
      <c r="R42" s="517">
        <f t="shared" si="19"/>
        <v>13</v>
      </c>
      <c r="S42" s="252"/>
      <c r="T42" s="253"/>
      <c r="U42" s="253"/>
      <c r="V42" s="517">
        <f t="shared" si="20"/>
        <v>0</v>
      </c>
      <c r="W42" s="252"/>
      <c r="X42" s="253"/>
      <c r="Y42" s="253"/>
      <c r="Z42" s="517">
        <f t="shared" si="21"/>
        <v>0</v>
      </c>
      <c r="AA42" s="252"/>
      <c r="AB42" s="253"/>
      <c r="AC42" s="253"/>
      <c r="AD42" s="517">
        <f t="shared" si="14"/>
        <v>0</v>
      </c>
      <c r="AE42" s="252"/>
      <c r="AF42" s="253"/>
      <c r="AG42" s="253"/>
      <c r="AH42" s="517">
        <f t="shared" si="15"/>
        <v>0</v>
      </c>
      <c r="AI42" s="508"/>
    </row>
    <row r="43" spans="1:35" ht="18" customHeight="1" x14ac:dyDescent="0.25">
      <c r="A43" s="508"/>
      <c r="B43" s="418">
        <v>40</v>
      </c>
      <c r="C43" s="529" t="s">
        <v>157</v>
      </c>
      <c r="D43" s="530">
        <v>21</v>
      </c>
      <c r="E43" s="424" t="s">
        <v>45</v>
      </c>
      <c r="F43" s="533">
        <f t="shared" si="16"/>
        <v>12</v>
      </c>
      <c r="G43" s="252">
        <v>1</v>
      </c>
      <c r="H43" s="253">
        <v>0</v>
      </c>
      <c r="I43" s="253">
        <v>1</v>
      </c>
      <c r="J43" s="517">
        <f t="shared" si="17"/>
        <v>2</v>
      </c>
      <c r="K43" s="252">
        <v>2</v>
      </c>
      <c r="L43" s="253">
        <v>2</v>
      </c>
      <c r="M43" s="253">
        <v>4</v>
      </c>
      <c r="N43" s="517">
        <f t="shared" si="18"/>
        <v>8</v>
      </c>
      <c r="O43" s="252">
        <v>1</v>
      </c>
      <c r="P43" s="253">
        <v>0</v>
      </c>
      <c r="Q43" s="253">
        <v>1</v>
      </c>
      <c r="R43" s="517">
        <f t="shared" si="19"/>
        <v>2</v>
      </c>
      <c r="S43" s="252"/>
      <c r="T43" s="253"/>
      <c r="U43" s="253"/>
      <c r="V43" s="517">
        <f t="shared" si="20"/>
        <v>0</v>
      </c>
      <c r="W43" s="252"/>
      <c r="X43" s="253"/>
      <c r="Y43" s="253"/>
      <c r="Z43" s="517">
        <f t="shared" si="21"/>
        <v>0</v>
      </c>
      <c r="AA43" s="252"/>
      <c r="AB43" s="253"/>
      <c r="AC43" s="253"/>
      <c r="AD43" s="517">
        <f t="shared" si="14"/>
        <v>0</v>
      </c>
      <c r="AE43" s="252"/>
      <c r="AF43" s="253"/>
      <c r="AG43" s="253"/>
      <c r="AH43" s="517">
        <f t="shared" si="15"/>
        <v>0</v>
      </c>
      <c r="AI43" s="508"/>
    </row>
    <row r="44" spans="1:35" ht="18" customHeight="1" x14ac:dyDescent="0.25">
      <c r="A44" s="508"/>
      <c r="B44" s="418">
        <v>41</v>
      </c>
      <c r="C44" s="529" t="s">
        <v>549</v>
      </c>
      <c r="D44" s="530">
        <v>45</v>
      </c>
      <c r="E44" s="424" t="s">
        <v>44</v>
      </c>
      <c r="F44" s="533">
        <f t="shared" si="16"/>
        <v>10</v>
      </c>
      <c r="G44" s="252"/>
      <c r="H44" s="253"/>
      <c r="I44" s="253"/>
      <c r="J44" s="517">
        <f t="shared" si="17"/>
        <v>0</v>
      </c>
      <c r="K44" s="252"/>
      <c r="L44" s="253"/>
      <c r="M44" s="253"/>
      <c r="N44" s="517">
        <f t="shared" si="18"/>
        <v>0</v>
      </c>
      <c r="O44" s="252"/>
      <c r="P44" s="253"/>
      <c r="Q44" s="253"/>
      <c r="R44" s="517">
        <f t="shared" si="19"/>
        <v>0</v>
      </c>
      <c r="S44" s="252"/>
      <c r="T44" s="253"/>
      <c r="U44" s="253"/>
      <c r="V44" s="517">
        <f t="shared" si="20"/>
        <v>0</v>
      </c>
      <c r="W44" s="252">
        <v>2</v>
      </c>
      <c r="X44" s="253">
        <v>2</v>
      </c>
      <c r="Y44" s="253">
        <v>6</v>
      </c>
      <c r="Z44" s="517">
        <f t="shared" si="21"/>
        <v>10</v>
      </c>
      <c r="AA44" s="252"/>
      <c r="AB44" s="253"/>
      <c r="AC44" s="253"/>
      <c r="AD44" s="517">
        <f t="shared" si="14"/>
        <v>0</v>
      </c>
      <c r="AE44" s="252"/>
      <c r="AF44" s="253"/>
      <c r="AG44" s="253"/>
      <c r="AH44" s="517">
        <f t="shared" si="15"/>
        <v>0</v>
      </c>
      <c r="AI44" s="508"/>
    </row>
    <row r="45" spans="1:35" ht="18" customHeight="1" x14ac:dyDescent="0.25">
      <c r="A45" s="508"/>
      <c r="B45" s="418">
        <v>42</v>
      </c>
      <c r="C45" s="529" t="s">
        <v>319</v>
      </c>
      <c r="D45" s="530" t="s">
        <v>143</v>
      </c>
      <c r="E45" s="531" t="s">
        <v>44</v>
      </c>
      <c r="F45" s="533">
        <f t="shared" si="16"/>
        <v>9</v>
      </c>
      <c r="G45" s="252"/>
      <c r="H45" s="253"/>
      <c r="I45" s="253"/>
      <c r="J45" s="517">
        <f t="shared" si="17"/>
        <v>0</v>
      </c>
      <c r="K45" s="252">
        <v>2</v>
      </c>
      <c r="L45" s="253">
        <v>2</v>
      </c>
      <c r="M45" s="253">
        <v>5</v>
      </c>
      <c r="N45" s="517">
        <f t="shared" si="18"/>
        <v>9</v>
      </c>
      <c r="O45" s="252"/>
      <c r="P45" s="253"/>
      <c r="Q45" s="253"/>
      <c r="R45" s="517">
        <f t="shared" si="19"/>
        <v>0</v>
      </c>
      <c r="S45" s="252"/>
      <c r="T45" s="253"/>
      <c r="U45" s="253"/>
      <c r="V45" s="517">
        <f t="shared" si="20"/>
        <v>0</v>
      </c>
      <c r="W45" s="252"/>
      <c r="X45" s="253"/>
      <c r="Y45" s="253"/>
      <c r="Z45" s="517">
        <f t="shared" si="21"/>
        <v>0</v>
      </c>
      <c r="AA45" s="252"/>
      <c r="AB45" s="253"/>
      <c r="AC45" s="253"/>
      <c r="AD45" s="517">
        <f t="shared" si="14"/>
        <v>0</v>
      </c>
      <c r="AE45" s="252"/>
      <c r="AF45" s="253"/>
      <c r="AG45" s="253"/>
      <c r="AH45" s="517">
        <f t="shared" si="15"/>
        <v>0</v>
      </c>
      <c r="AI45" s="508"/>
    </row>
    <row r="46" spans="1:35" ht="18" customHeight="1" x14ac:dyDescent="0.25">
      <c r="A46" s="508"/>
      <c r="B46" s="418">
        <v>43</v>
      </c>
      <c r="C46" s="529" t="s">
        <v>121</v>
      </c>
      <c r="D46" s="530">
        <v>29</v>
      </c>
      <c r="E46" s="424" t="s">
        <v>43</v>
      </c>
      <c r="F46" s="533">
        <f t="shared" si="16"/>
        <v>9</v>
      </c>
      <c r="G46" s="252">
        <v>1</v>
      </c>
      <c r="H46" s="253">
        <v>1</v>
      </c>
      <c r="I46" s="253">
        <v>2</v>
      </c>
      <c r="J46" s="517">
        <f t="shared" si="17"/>
        <v>4</v>
      </c>
      <c r="K46" s="252"/>
      <c r="L46" s="253"/>
      <c r="M46" s="253"/>
      <c r="N46" s="517">
        <f t="shared" si="18"/>
        <v>0</v>
      </c>
      <c r="O46" s="252">
        <v>1</v>
      </c>
      <c r="P46" s="253">
        <v>1</v>
      </c>
      <c r="Q46" s="253">
        <v>3</v>
      </c>
      <c r="R46" s="517">
        <f t="shared" si="19"/>
        <v>5</v>
      </c>
      <c r="S46" s="252"/>
      <c r="T46" s="253"/>
      <c r="U46" s="253"/>
      <c r="V46" s="517">
        <f t="shared" si="20"/>
        <v>0</v>
      </c>
      <c r="W46" s="252"/>
      <c r="X46" s="253"/>
      <c r="Y46" s="253"/>
      <c r="Z46" s="517">
        <f t="shared" si="21"/>
        <v>0</v>
      </c>
      <c r="AA46" s="252"/>
      <c r="AB46" s="253"/>
      <c r="AC46" s="253"/>
      <c r="AD46" s="517">
        <f t="shared" si="14"/>
        <v>0</v>
      </c>
      <c r="AE46" s="252"/>
      <c r="AF46" s="253"/>
      <c r="AG46" s="253"/>
      <c r="AH46" s="517">
        <f t="shared" si="15"/>
        <v>0</v>
      </c>
      <c r="AI46" s="508"/>
    </row>
    <row r="47" spans="1:35" ht="18" customHeight="1" x14ac:dyDescent="0.25">
      <c r="A47" s="508"/>
      <c r="B47" s="418">
        <v>44</v>
      </c>
      <c r="C47" s="529" t="s">
        <v>353</v>
      </c>
      <c r="D47" s="530">
        <v>47</v>
      </c>
      <c r="E47" s="531" t="s">
        <v>44</v>
      </c>
      <c r="F47" s="533">
        <f t="shared" si="16"/>
        <v>9</v>
      </c>
      <c r="G47" s="252"/>
      <c r="H47" s="253"/>
      <c r="I47" s="253"/>
      <c r="J47" s="517">
        <f t="shared" si="17"/>
        <v>0</v>
      </c>
      <c r="K47" s="252"/>
      <c r="L47" s="253"/>
      <c r="M47" s="253"/>
      <c r="N47" s="517">
        <f t="shared" si="18"/>
        <v>0</v>
      </c>
      <c r="O47" s="252">
        <v>1</v>
      </c>
      <c r="P47" s="253">
        <v>1</v>
      </c>
      <c r="Q47" s="253">
        <v>3</v>
      </c>
      <c r="R47" s="517">
        <f t="shared" si="19"/>
        <v>5</v>
      </c>
      <c r="S47" s="252"/>
      <c r="T47" s="253"/>
      <c r="U47" s="253"/>
      <c r="V47" s="517">
        <f t="shared" si="20"/>
        <v>0</v>
      </c>
      <c r="W47" s="252">
        <v>1</v>
      </c>
      <c r="X47" s="253">
        <v>1</v>
      </c>
      <c r="Y47" s="253">
        <v>2</v>
      </c>
      <c r="Z47" s="517">
        <f t="shared" si="21"/>
        <v>4</v>
      </c>
      <c r="AA47" s="252"/>
      <c r="AB47" s="253"/>
      <c r="AC47" s="253"/>
      <c r="AD47" s="517">
        <f t="shared" si="14"/>
        <v>0</v>
      </c>
      <c r="AE47" s="252"/>
      <c r="AF47" s="253"/>
      <c r="AG47" s="253"/>
      <c r="AH47" s="517">
        <f t="shared" si="15"/>
        <v>0</v>
      </c>
      <c r="AI47" s="508"/>
    </row>
    <row r="48" spans="1:35" ht="18" customHeight="1" x14ac:dyDescent="0.25">
      <c r="A48" s="508"/>
      <c r="B48" s="418">
        <v>45</v>
      </c>
      <c r="C48" s="529" t="s">
        <v>615</v>
      </c>
      <c r="D48" s="530">
        <v>53</v>
      </c>
      <c r="E48" s="531" t="s">
        <v>44</v>
      </c>
      <c r="F48" s="533">
        <f t="shared" si="16"/>
        <v>8</v>
      </c>
      <c r="G48" s="252"/>
      <c r="H48" s="253"/>
      <c r="I48" s="253"/>
      <c r="J48" s="517">
        <f t="shared" si="17"/>
        <v>0</v>
      </c>
      <c r="K48" s="252"/>
      <c r="L48" s="253"/>
      <c r="M48" s="253"/>
      <c r="N48" s="517">
        <f t="shared" si="18"/>
        <v>0</v>
      </c>
      <c r="O48" s="252"/>
      <c r="P48" s="253"/>
      <c r="Q48" s="253"/>
      <c r="R48" s="517">
        <f t="shared" si="19"/>
        <v>0</v>
      </c>
      <c r="S48" s="252">
        <v>4</v>
      </c>
      <c r="T48" s="253">
        <v>1</v>
      </c>
      <c r="U48" s="253">
        <v>3</v>
      </c>
      <c r="V48" s="517">
        <f t="shared" si="20"/>
        <v>8</v>
      </c>
      <c r="W48" s="252"/>
      <c r="X48" s="253"/>
      <c r="Y48" s="253"/>
      <c r="Z48" s="517">
        <f t="shared" si="21"/>
        <v>0</v>
      </c>
      <c r="AA48" s="252"/>
      <c r="AB48" s="253"/>
      <c r="AC48" s="253"/>
      <c r="AD48" s="517">
        <f t="shared" si="14"/>
        <v>0</v>
      </c>
      <c r="AE48" s="252"/>
      <c r="AF48" s="253"/>
      <c r="AG48" s="253"/>
      <c r="AH48" s="517">
        <f t="shared" si="15"/>
        <v>0</v>
      </c>
      <c r="AI48" s="508"/>
    </row>
    <row r="49" spans="1:35" ht="18" customHeight="1" x14ac:dyDescent="0.25">
      <c r="A49" s="508"/>
      <c r="B49" s="418">
        <v>46</v>
      </c>
      <c r="C49" s="529" t="s">
        <v>145</v>
      </c>
      <c r="D49" s="530" t="s">
        <v>143</v>
      </c>
      <c r="E49" s="424" t="s">
        <v>83</v>
      </c>
      <c r="F49" s="533">
        <f t="shared" si="16"/>
        <v>8</v>
      </c>
      <c r="G49" s="252">
        <v>2</v>
      </c>
      <c r="H49" s="253">
        <v>2</v>
      </c>
      <c r="I49" s="253">
        <v>4</v>
      </c>
      <c r="J49" s="517">
        <f t="shared" si="17"/>
        <v>8</v>
      </c>
      <c r="K49" s="252"/>
      <c r="L49" s="253"/>
      <c r="M49" s="253"/>
      <c r="N49" s="517">
        <f t="shared" si="18"/>
        <v>0</v>
      </c>
      <c r="O49" s="252"/>
      <c r="P49" s="253"/>
      <c r="Q49" s="253"/>
      <c r="R49" s="517">
        <f t="shared" si="19"/>
        <v>0</v>
      </c>
      <c r="S49" s="252"/>
      <c r="T49" s="253"/>
      <c r="U49" s="253"/>
      <c r="V49" s="517">
        <f t="shared" si="20"/>
        <v>0</v>
      </c>
      <c r="W49" s="252"/>
      <c r="X49" s="253"/>
      <c r="Y49" s="253"/>
      <c r="Z49" s="517">
        <f t="shared" si="21"/>
        <v>0</v>
      </c>
      <c r="AA49" s="252"/>
      <c r="AB49" s="253"/>
      <c r="AC49" s="253"/>
      <c r="AD49" s="517">
        <f t="shared" si="14"/>
        <v>0</v>
      </c>
      <c r="AE49" s="252"/>
      <c r="AF49" s="253"/>
      <c r="AG49" s="253"/>
      <c r="AH49" s="517">
        <f t="shared" si="15"/>
        <v>0</v>
      </c>
      <c r="AI49" s="508"/>
    </row>
    <row r="50" spans="1:35" ht="18" customHeight="1" x14ac:dyDescent="0.25">
      <c r="A50" s="508"/>
      <c r="B50" s="418">
        <v>47</v>
      </c>
      <c r="C50" s="529" t="s">
        <v>175</v>
      </c>
      <c r="D50" s="530" t="s">
        <v>143</v>
      </c>
      <c r="E50" s="424" t="s">
        <v>43</v>
      </c>
      <c r="F50" s="533">
        <f t="shared" si="16"/>
        <v>5</v>
      </c>
      <c r="G50" s="252">
        <v>1</v>
      </c>
      <c r="H50" s="253">
        <v>1</v>
      </c>
      <c r="I50" s="253">
        <v>3</v>
      </c>
      <c r="J50" s="517">
        <f t="shared" si="17"/>
        <v>5</v>
      </c>
      <c r="K50" s="252"/>
      <c r="L50" s="253"/>
      <c r="M50" s="253"/>
      <c r="N50" s="517">
        <f t="shared" si="18"/>
        <v>0</v>
      </c>
      <c r="O50" s="252"/>
      <c r="P50" s="253"/>
      <c r="Q50" s="253"/>
      <c r="R50" s="517">
        <f t="shared" si="19"/>
        <v>0</v>
      </c>
      <c r="S50" s="252"/>
      <c r="T50" s="253"/>
      <c r="U50" s="253"/>
      <c r="V50" s="517">
        <f t="shared" si="20"/>
        <v>0</v>
      </c>
      <c r="W50" s="252"/>
      <c r="X50" s="253"/>
      <c r="Y50" s="253"/>
      <c r="Z50" s="517">
        <f t="shared" si="21"/>
        <v>0</v>
      </c>
      <c r="AA50" s="252"/>
      <c r="AB50" s="253"/>
      <c r="AC50" s="253"/>
      <c r="AD50" s="517">
        <f t="shared" si="14"/>
        <v>0</v>
      </c>
      <c r="AE50" s="252"/>
      <c r="AF50" s="253"/>
      <c r="AG50" s="253"/>
      <c r="AH50" s="517">
        <f t="shared" si="15"/>
        <v>0</v>
      </c>
      <c r="AI50" s="508"/>
    </row>
    <row r="51" spans="1:35" ht="18" customHeight="1" x14ac:dyDescent="0.25">
      <c r="A51" s="508"/>
      <c r="B51" s="418">
        <v>48</v>
      </c>
      <c r="C51" s="529" t="s">
        <v>352</v>
      </c>
      <c r="D51" s="530">
        <v>14</v>
      </c>
      <c r="E51" s="531" t="s">
        <v>42</v>
      </c>
      <c r="F51" s="533">
        <f t="shared" si="16"/>
        <v>5</v>
      </c>
      <c r="G51" s="252"/>
      <c r="H51" s="253"/>
      <c r="I51" s="253"/>
      <c r="J51" s="517">
        <f t="shared" si="17"/>
        <v>0</v>
      </c>
      <c r="K51" s="252">
        <v>1</v>
      </c>
      <c r="L51" s="253">
        <v>1</v>
      </c>
      <c r="M51" s="253">
        <v>3</v>
      </c>
      <c r="N51" s="517">
        <f t="shared" si="18"/>
        <v>5</v>
      </c>
      <c r="O51" s="252"/>
      <c r="P51" s="253"/>
      <c r="Q51" s="253"/>
      <c r="R51" s="517">
        <f t="shared" si="19"/>
        <v>0</v>
      </c>
      <c r="S51" s="252"/>
      <c r="T51" s="253"/>
      <c r="U51" s="253"/>
      <c r="V51" s="517">
        <f t="shared" si="20"/>
        <v>0</v>
      </c>
      <c r="W51" s="252"/>
      <c r="X51" s="253"/>
      <c r="Y51" s="253"/>
      <c r="Z51" s="517">
        <f t="shared" si="21"/>
        <v>0</v>
      </c>
      <c r="AA51" s="252"/>
      <c r="AB51" s="253"/>
      <c r="AC51" s="253"/>
      <c r="AD51" s="517">
        <f t="shared" si="14"/>
        <v>0</v>
      </c>
      <c r="AE51" s="252"/>
      <c r="AF51" s="253"/>
      <c r="AG51" s="253"/>
      <c r="AH51" s="517">
        <f t="shared" si="15"/>
        <v>0</v>
      </c>
      <c r="AI51" s="508"/>
    </row>
    <row r="52" spans="1:35" ht="18" customHeight="1" x14ac:dyDescent="0.25">
      <c r="A52" s="508"/>
      <c r="B52" s="418">
        <v>49</v>
      </c>
      <c r="C52" s="529" t="s">
        <v>166</v>
      </c>
      <c r="D52" s="530" t="s">
        <v>143</v>
      </c>
      <c r="E52" s="424" t="s">
        <v>43</v>
      </c>
      <c r="F52" s="533">
        <f t="shared" si="16"/>
        <v>5</v>
      </c>
      <c r="G52" s="252">
        <v>1</v>
      </c>
      <c r="H52" s="253">
        <v>1</v>
      </c>
      <c r="I52" s="253">
        <v>2</v>
      </c>
      <c r="J52" s="517">
        <f t="shared" si="17"/>
        <v>4</v>
      </c>
      <c r="K52" s="252"/>
      <c r="L52" s="253"/>
      <c r="M52" s="253"/>
      <c r="N52" s="517">
        <f t="shared" si="18"/>
        <v>0</v>
      </c>
      <c r="O52" s="252">
        <v>1</v>
      </c>
      <c r="P52" s="253">
        <v>0</v>
      </c>
      <c r="Q52" s="253">
        <v>0</v>
      </c>
      <c r="R52" s="517">
        <f t="shared" si="19"/>
        <v>1</v>
      </c>
      <c r="S52" s="252"/>
      <c r="T52" s="253"/>
      <c r="U52" s="253"/>
      <c r="V52" s="517">
        <f t="shared" si="20"/>
        <v>0</v>
      </c>
      <c r="W52" s="252"/>
      <c r="X52" s="253"/>
      <c r="Y52" s="253"/>
      <c r="Z52" s="517">
        <f t="shared" si="21"/>
        <v>0</v>
      </c>
      <c r="AA52" s="252"/>
      <c r="AB52" s="253"/>
      <c r="AC52" s="253"/>
      <c r="AD52" s="517">
        <f t="shared" si="14"/>
        <v>0</v>
      </c>
      <c r="AE52" s="252"/>
      <c r="AF52" s="253"/>
      <c r="AG52" s="253"/>
      <c r="AH52" s="517">
        <f t="shared" si="15"/>
        <v>0</v>
      </c>
      <c r="AI52" s="508"/>
    </row>
    <row r="53" spans="1:35" ht="18" customHeight="1" x14ac:dyDescent="0.25">
      <c r="A53" s="508"/>
      <c r="B53" s="418">
        <v>50</v>
      </c>
      <c r="C53" s="529" t="s">
        <v>354</v>
      </c>
      <c r="D53" s="530">
        <v>45</v>
      </c>
      <c r="E53" s="531" t="s">
        <v>66</v>
      </c>
      <c r="F53" s="533">
        <f t="shared" si="16"/>
        <v>5</v>
      </c>
      <c r="G53" s="252"/>
      <c r="H53" s="253"/>
      <c r="I53" s="253"/>
      <c r="J53" s="517">
        <f t="shared" si="17"/>
        <v>0</v>
      </c>
      <c r="K53" s="252"/>
      <c r="L53" s="253"/>
      <c r="M53" s="253"/>
      <c r="N53" s="517">
        <f t="shared" si="18"/>
        <v>0</v>
      </c>
      <c r="O53" s="252">
        <v>1</v>
      </c>
      <c r="P53" s="253">
        <v>1</v>
      </c>
      <c r="Q53" s="253">
        <v>3</v>
      </c>
      <c r="R53" s="517">
        <f t="shared" si="19"/>
        <v>5</v>
      </c>
      <c r="S53" s="252"/>
      <c r="T53" s="253"/>
      <c r="U53" s="253"/>
      <c r="V53" s="517">
        <f t="shared" si="20"/>
        <v>0</v>
      </c>
      <c r="W53" s="252"/>
      <c r="X53" s="253"/>
      <c r="Y53" s="253"/>
      <c r="Z53" s="517">
        <f t="shared" si="21"/>
        <v>0</v>
      </c>
      <c r="AA53" s="252"/>
      <c r="AB53" s="253"/>
      <c r="AC53" s="253"/>
      <c r="AD53" s="517">
        <f t="shared" si="14"/>
        <v>0</v>
      </c>
      <c r="AE53" s="252"/>
      <c r="AF53" s="253"/>
      <c r="AG53" s="253"/>
      <c r="AH53" s="517">
        <f t="shared" si="15"/>
        <v>0</v>
      </c>
      <c r="AI53" s="508"/>
    </row>
    <row r="54" spans="1:35" ht="18" customHeight="1" x14ac:dyDescent="0.25">
      <c r="A54" s="508"/>
      <c r="B54" s="418">
        <v>51</v>
      </c>
      <c r="C54" s="529" t="s">
        <v>266</v>
      </c>
      <c r="D54" s="530">
        <v>54</v>
      </c>
      <c r="E54" s="424" t="s">
        <v>43</v>
      </c>
      <c r="F54" s="533">
        <f t="shared" si="16"/>
        <v>4</v>
      </c>
      <c r="G54" s="252">
        <v>1</v>
      </c>
      <c r="H54" s="253">
        <v>1</v>
      </c>
      <c r="I54" s="253">
        <v>2</v>
      </c>
      <c r="J54" s="517">
        <f t="shared" si="17"/>
        <v>4</v>
      </c>
      <c r="K54" s="252"/>
      <c r="L54" s="253"/>
      <c r="M54" s="253"/>
      <c r="N54" s="517">
        <f t="shared" si="18"/>
        <v>0</v>
      </c>
      <c r="O54" s="252"/>
      <c r="P54" s="253"/>
      <c r="Q54" s="253"/>
      <c r="R54" s="517">
        <f t="shared" si="19"/>
        <v>0</v>
      </c>
      <c r="S54" s="252"/>
      <c r="T54" s="253"/>
      <c r="U54" s="253"/>
      <c r="V54" s="517">
        <f t="shared" si="20"/>
        <v>0</v>
      </c>
      <c r="W54" s="252"/>
      <c r="X54" s="253"/>
      <c r="Y54" s="253"/>
      <c r="Z54" s="517">
        <f t="shared" si="21"/>
        <v>0</v>
      </c>
      <c r="AA54" s="252"/>
      <c r="AB54" s="253"/>
      <c r="AC54" s="253"/>
      <c r="AD54" s="517">
        <f t="shared" si="14"/>
        <v>0</v>
      </c>
      <c r="AE54" s="252"/>
      <c r="AF54" s="253"/>
      <c r="AG54" s="253"/>
      <c r="AH54" s="517">
        <f t="shared" si="15"/>
        <v>0</v>
      </c>
      <c r="AI54" s="508"/>
    </row>
    <row r="55" spans="1:35" ht="18" customHeight="1" x14ac:dyDescent="0.25">
      <c r="A55" s="508"/>
      <c r="B55" s="418">
        <v>52</v>
      </c>
      <c r="C55" s="529" t="s">
        <v>355</v>
      </c>
      <c r="D55" s="530">
        <v>51</v>
      </c>
      <c r="E55" s="531" t="s">
        <v>66</v>
      </c>
      <c r="F55" s="533">
        <f t="shared" si="16"/>
        <v>4</v>
      </c>
      <c r="G55" s="252"/>
      <c r="H55" s="253"/>
      <c r="I55" s="253"/>
      <c r="J55" s="517">
        <f t="shared" si="17"/>
        <v>0</v>
      </c>
      <c r="K55" s="252"/>
      <c r="L55" s="253"/>
      <c r="M55" s="253"/>
      <c r="N55" s="517">
        <f t="shared" si="18"/>
        <v>0</v>
      </c>
      <c r="O55" s="252">
        <v>1</v>
      </c>
      <c r="P55" s="253">
        <v>0</v>
      </c>
      <c r="Q55" s="253">
        <v>3</v>
      </c>
      <c r="R55" s="517">
        <f t="shared" si="19"/>
        <v>4</v>
      </c>
      <c r="S55" s="252"/>
      <c r="T55" s="253"/>
      <c r="U55" s="253"/>
      <c r="V55" s="517">
        <f t="shared" si="20"/>
        <v>0</v>
      </c>
      <c r="W55" s="252"/>
      <c r="X55" s="253"/>
      <c r="Y55" s="253"/>
      <c r="Z55" s="517">
        <f t="shared" si="21"/>
        <v>0</v>
      </c>
      <c r="AA55" s="252"/>
      <c r="AB55" s="253"/>
      <c r="AC55" s="253"/>
      <c r="AD55" s="517">
        <f t="shared" si="14"/>
        <v>0</v>
      </c>
      <c r="AE55" s="252"/>
      <c r="AF55" s="253"/>
      <c r="AG55" s="253"/>
      <c r="AH55" s="517">
        <f t="shared" si="15"/>
        <v>0</v>
      </c>
      <c r="AI55" s="508"/>
    </row>
    <row r="56" spans="1:35" ht="18" customHeight="1" x14ac:dyDescent="0.25">
      <c r="A56" s="508"/>
      <c r="B56" s="418">
        <v>53</v>
      </c>
      <c r="C56" s="529" t="s">
        <v>496</v>
      </c>
      <c r="D56" s="530">
        <v>54</v>
      </c>
      <c r="E56" s="531" t="s">
        <v>43</v>
      </c>
      <c r="F56" s="533">
        <f t="shared" si="16"/>
        <v>4</v>
      </c>
      <c r="G56" s="252"/>
      <c r="H56" s="253"/>
      <c r="I56" s="253"/>
      <c r="J56" s="517">
        <f t="shared" si="17"/>
        <v>0</v>
      </c>
      <c r="K56" s="252"/>
      <c r="L56" s="253"/>
      <c r="M56" s="253"/>
      <c r="N56" s="517">
        <f t="shared" si="18"/>
        <v>0</v>
      </c>
      <c r="O56" s="252">
        <v>1</v>
      </c>
      <c r="P56" s="253">
        <v>1</v>
      </c>
      <c r="Q56" s="253">
        <v>2</v>
      </c>
      <c r="R56" s="517">
        <f t="shared" si="19"/>
        <v>4</v>
      </c>
      <c r="S56" s="252"/>
      <c r="T56" s="253"/>
      <c r="U56" s="253"/>
      <c r="V56" s="517">
        <f t="shared" si="20"/>
        <v>0</v>
      </c>
      <c r="W56" s="252"/>
      <c r="X56" s="253"/>
      <c r="Y56" s="253"/>
      <c r="Z56" s="517">
        <f t="shared" si="21"/>
        <v>0</v>
      </c>
      <c r="AA56" s="252"/>
      <c r="AB56" s="253"/>
      <c r="AC56" s="253"/>
      <c r="AD56" s="517">
        <f t="shared" si="14"/>
        <v>0</v>
      </c>
      <c r="AE56" s="252"/>
      <c r="AF56" s="253"/>
      <c r="AG56" s="253"/>
      <c r="AH56" s="517">
        <f t="shared" si="15"/>
        <v>0</v>
      </c>
      <c r="AI56" s="508"/>
    </row>
    <row r="57" spans="1:35" ht="18" customHeight="1" x14ac:dyDescent="0.25">
      <c r="A57" s="508"/>
      <c r="B57" s="418">
        <v>54</v>
      </c>
      <c r="C57" s="529" t="s">
        <v>550</v>
      </c>
      <c r="D57" s="530">
        <v>46</v>
      </c>
      <c r="E57" s="424" t="s">
        <v>44</v>
      </c>
      <c r="F57" s="533">
        <f t="shared" si="16"/>
        <v>4</v>
      </c>
      <c r="G57" s="252"/>
      <c r="H57" s="253"/>
      <c r="I57" s="253"/>
      <c r="J57" s="517">
        <f t="shared" si="17"/>
        <v>0</v>
      </c>
      <c r="K57" s="252"/>
      <c r="L57" s="253"/>
      <c r="M57" s="253"/>
      <c r="N57" s="517">
        <f t="shared" si="18"/>
        <v>0</v>
      </c>
      <c r="O57" s="252"/>
      <c r="P57" s="253"/>
      <c r="Q57" s="253"/>
      <c r="R57" s="517">
        <f t="shared" si="19"/>
        <v>0</v>
      </c>
      <c r="S57" s="252"/>
      <c r="T57" s="253"/>
      <c r="U57" s="253"/>
      <c r="V57" s="517">
        <f t="shared" si="20"/>
        <v>0</v>
      </c>
      <c r="W57" s="252">
        <v>1</v>
      </c>
      <c r="X57" s="253">
        <v>1</v>
      </c>
      <c r="Y57" s="253">
        <v>2</v>
      </c>
      <c r="Z57" s="517">
        <f t="shared" si="21"/>
        <v>4</v>
      </c>
      <c r="AA57" s="252"/>
      <c r="AB57" s="253"/>
      <c r="AC57" s="253"/>
      <c r="AD57" s="517">
        <f t="shared" si="14"/>
        <v>0</v>
      </c>
      <c r="AE57" s="252"/>
      <c r="AF57" s="253"/>
      <c r="AG57" s="253"/>
      <c r="AH57" s="517">
        <f t="shared" si="15"/>
        <v>0</v>
      </c>
      <c r="AI57" s="508"/>
    </row>
    <row r="58" spans="1:35" ht="18" customHeight="1" x14ac:dyDescent="0.25">
      <c r="A58" s="508"/>
      <c r="B58" s="418">
        <v>55</v>
      </c>
      <c r="C58" s="529" t="s">
        <v>265</v>
      </c>
      <c r="D58" s="530">
        <v>41</v>
      </c>
      <c r="E58" s="424" t="s">
        <v>43</v>
      </c>
      <c r="F58" s="533">
        <f t="shared" si="16"/>
        <v>3</v>
      </c>
      <c r="G58" s="252">
        <v>1</v>
      </c>
      <c r="H58" s="253">
        <v>0</v>
      </c>
      <c r="I58" s="253">
        <v>2</v>
      </c>
      <c r="J58" s="517">
        <f t="shared" si="17"/>
        <v>3</v>
      </c>
      <c r="K58" s="252"/>
      <c r="L58" s="253"/>
      <c r="M58" s="253"/>
      <c r="N58" s="517">
        <f t="shared" si="18"/>
        <v>0</v>
      </c>
      <c r="O58" s="252"/>
      <c r="P58" s="253"/>
      <c r="Q58" s="253"/>
      <c r="R58" s="517">
        <f t="shared" si="19"/>
        <v>0</v>
      </c>
      <c r="S58" s="252"/>
      <c r="T58" s="253"/>
      <c r="U58" s="253"/>
      <c r="V58" s="517">
        <f t="shared" si="20"/>
        <v>0</v>
      </c>
      <c r="W58" s="252"/>
      <c r="X58" s="253"/>
      <c r="Y58" s="253"/>
      <c r="Z58" s="517">
        <f t="shared" si="21"/>
        <v>0</v>
      </c>
      <c r="AA58" s="252"/>
      <c r="AB58" s="253"/>
      <c r="AC58" s="253"/>
      <c r="AD58" s="517">
        <f t="shared" si="14"/>
        <v>0</v>
      </c>
      <c r="AE58" s="252"/>
      <c r="AF58" s="253"/>
      <c r="AG58" s="253"/>
      <c r="AH58" s="517">
        <f t="shared" si="15"/>
        <v>0</v>
      </c>
      <c r="AI58" s="508"/>
    </row>
    <row r="59" spans="1:35" ht="18" customHeight="1" x14ac:dyDescent="0.25">
      <c r="A59" s="508"/>
      <c r="B59" s="418">
        <v>56</v>
      </c>
      <c r="C59" s="529" t="s">
        <v>171</v>
      </c>
      <c r="D59" s="530">
        <v>37</v>
      </c>
      <c r="E59" s="424" t="s">
        <v>43</v>
      </c>
      <c r="F59" s="533">
        <f t="shared" si="16"/>
        <v>2</v>
      </c>
      <c r="G59" s="252">
        <v>1</v>
      </c>
      <c r="H59" s="253">
        <v>0</v>
      </c>
      <c r="I59" s="253">
        <v>1</v>
      </c>
      <c r="J59" s="517">
        <f t="shared" si="17"/>
        <v>2</v>
      </c>
      <c r="K59" s="252"/>
      <c r="L59" s="253"/>
      <c r="M59" s="253"/>
      <c r="N59" s="517">
        <f t="shared" si="18"/>
        <v>0</v>
      </c>
      <c r="O59" s="252"/>
      <c r="P59" s="253"/>
      <c r="Q59" s="253"/>
      <c r="R59" s="517">
        <f t="shared" si="19"/>
        <v>0</v>
      </c>
      <c r="S59" s="252"/>
      <c r="T59" s="253"/>
      <c r="U59" s="253"/>
      <c r="V59" s="517">
        <f t="shared" si="20"/>
        <v>0</v>
      </c>
      <c r="W59" s="252"/>
      <c r="X59" s="253"/>
      <c r="Y59" s="253"/>
      <c r="Z59" s="517">
        <f t="shared" si="21"/>
        <v>0</v>
      </c>
      <c r="AA59" s="252"/>
      <c r="AB59" s="253"/>
      <c r="AC59" s="253"/>
      <c r="AD59" s="517">
        <f t="shared" si="14"/>
        <v>0</v>
      </c>
      <c r="AE59" s="252"/>
      <c r="AF59" s="253"/>
      <c r="AG59" s="253"/>
      <c r="AH59" s="517">
        <f t="shared" si="15"/>
        <v>0</v>
      </c>
      <c r="AI59" s="508"/>
    </row>
    <row r="60" spans="1:35" ht="18" customHeight="1" x14ac:dyDescent="0.25">
      <c r="A60" s="508"/>
      <c r="B60" s="418">
        <v>57</v>
      </c>
      <c r="C60" s="529" t="s">
        <v>172</v>
      </c>
      <c r="D60" s="530">
        <v>64</v>
      </c>
      <c r="E60" s="424" t="s">
        <v>43</v>
      </c>
      <c r="F60" s="533">
        <f t="shared" si="16"/>
        <v>2</v>
      </c>
      <c r="G60" s="252">
        <v>1</v>
      </c>
      <c r="H60" s="253">
        <v>0</v>
      </c>
      <c r="I60" s="253">
        <v>1</v>
      </c>
      <c r="J60" s="517">
        <f t="shared" si="17"/>
        <v>2</v>
      </c>
      <c r="K60" s="252"/>
      <c r="L60" s="253"/>
      <c r="M60" s="253"/>
      <c r="N60" s="517">
        <f t="shared" si="18"/>
        <v>0</v>
      </c>
      <c r="O60" s="252"/>
      <c r="P60" s="253"/>
      <c r="Q60" s="253"/>
      <c r="R60" s="517">
        <f t="shared" si="19"/>
        <v>0</v>
      </c>
      <c r="S60" s="252"/>
      <c r="T60" s="253"/>
      <c r="U60" s="253"/>
      <c r="V60" s="517">
        <f t="shared" si="20"/>
        <v>0</v>
      </c>
      <c r="W60" s="252"/>
      <c r="X60" s="253"/>
      <c r="Y60" s="253"/>
      <c r="Z60" s="517">
        <f t="shared" si="21"/>
        <v>0</v>
      </c>
      <c r="AA60" s="252"/>
      <c r="AB60" s="253"/>
      <c r="AC60" s="253"/>
      <c r="AD60" s="517">
        <f t="shared" si="14"/>
        <v>0</v>
      </c>
      <c r="AE60" s="252"/>
      <c r="AF60" s="253"/>
      <c r="AG60" s="253"/>
      <c r="AH60" s="517">
        <f t="shared" si="15"/>
        <v>0</v>
      </c>
      <c r="AI60" s="508"/>
    </row>
    <row r="61" spans="1:35" ht="18" customHeight="1" x14ac:dyDescent="0.25">
      <c r="A61" s="508"/>
      <c r="B61" s="418">
        <v>58</v>
      </c>
      <c r="C61" s="529" t="s">
        <v>174</v>
      </c>
      <c r="D61" s="530">
        <v>43</v>
      </c>
      <c r="E61" s="424" t="s">
        <v>43</v>
      </c>
      <c r="F61" s="533">
        <f t="shared" si="16"/>
        <v>1</v>
      </c>
      <c r="G61" s="252">
        <v>1</v>
      </c>
      <c r="H61" s="253">
        <v>0</v>
      </c>
      <c r="I61" s="253">
        <v>0</v>
      </c>
      <c r="J61" s="517">
        <f t="shared" si="17"/>
        <v>1</v>
      </c>
      <c r="K61" s="252"/>
      <c r="L61" s="253"/>
      <c r="M61" s="253"/>
      <c r="N61" s="517">
        <f t="shared" si="18"/>
        <v>0</v>
      </c>
      <c r="O61" s="252"/>
      <c r="P61" s="253"/>
      <c r="Q61" s="253"/>
      <c r="R61" s="517">
        <f t="shared" si="19"/>
        <v>0</v>
      </c>
      <c r="S61" s="252"/>
      <c r="T61" s="253"/>
      <c r="U61" s="253"/>
      <c r="V61" s="517">
        <f t="shared" si="20"/>
        <v>0</v>
      </c>
      <c r="W61" s="252"/>
      <c r="X61" s="253"/>
      <c r="Y61" s="253"/>
      <c r="Z61" s="517">
        <f t="shared" si="21"/>
        <v>0</v>
      </c>
      <c r="AA61" s="252"/>
      <c r="AB61" s="253"/>
      <c r="AC61" s="253"/>
      <c r="AD61" s="517">
        <f t="shared" si="14"/>
        <v>0</v>
      </c>
      <c r="AE61" s="252"/>
      <c r="AF61" s="253"/>
      <c r="AG61" s="253"/>
      <c r="AH61" s="517">
        <f t="shared" si="15"/>
        <v>0</v>
      </c>
      <c r="AI61" s="508"/>
    </row>
    <row r="62" spans="1:35" ht="18" customHeight="1" thickBot="1" x14ac:dyDescent="0.3">
      <c r="A62" s="508"/>
      <c r="B62" s="525">
        <v>59</v>
      </c>
      <c r="C62" s="526" t="s">
        <v>208</v>
      </c>
      <c r="D62" s="527">
        <v>50</v>
      </c>
      <c r="E62" s="528" t="s">
        <v>43</v>
      </c>
      <c r="F62" s="534">
        <f t="shared" si="16"/>
        <v>1</v>
      </c>
      <c r="G62" s="512">
        <v>1</v>
      </c>
      <c r="H62" s="513">
        <v>0</v>
      </c>
      <c r="I62" s="513">
        <v>0</v>
      </c>
      <c r="J62" s="518">
        <f t="shared" si="17"/>
        <v>1</v>
      </c>
      <c r="K62" s="512"/>
      <c r="L62" s="513"/>
      <c r="M62" s="513"/>
      <c r="N62" s="518">
        <f t="shared" si="18"/>
        <v>0</v>
      </c>
      <c r="O62" s="512"/>
      <c r="P62" s="513"/>
      <c r="Q62" s="513"/>
      <c r="R62" s="518">
        <f t="shared" si="19"/>
        <v>0</v>
      </c>
      <c r="S62" s="512"/>
      <c r="T62" s="513"/>
      <c r="U62" s="513"/>
      <c r="V62" s="518">
        <f t="shared" si="20"/>
        <v>0</v>
      </c>
      <c r="W62" s="512"/>
      <c r="X62" s="513"/>
      <c r="Y62" s="513"/>
      <c r="Z62" s="518">
        <f t="shared" si="21"/>
        <v>0</v>
      </c>
      <c r="AA62" s="512"/>
      <c r="AB62" s="513"/>
      <c r="AC62" s="513"/>
      <c r="AD62" s="518">
        <f t="shared" si="14"/>
        <v>0</v>
      </c>
      <c r="AE62" s="512"/>
      <c r="AF62" s="513"/>
      <c r="AG62" s="513"/>
      <c r="AH62" s="518">
        <f t="shared" si="15"/>
        <v>0</v>
      </c>
      <c r="AI62" s="508"/>
    </row>
    <row r="63" spans="1:35" ht="12" customHeight="1" thickTop="1" x14ac:dyDescent="0.25">
      <c r="A63" s="508"/>
      <c r="B63" s="508"/>
      <c r="C63" s="508"/>
      <c r="D63" s="508"/>
      <c r="E63" s="508"/>
      <c r="F63" s="509"/>
      <c r="G63" s="508"/>
      <c r="H63" s="508"/>
      <c r="I63" s="508"/>
      <c r="J63" s="508"/>
      <c r="K63" s="508"/>
      <c r="L63" s="508"/>
      <c r="M63" s="508"/>
      <c r="N63" s="508"/>
      <c r="O63" s="508"/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  <c r="AI63" s="508"/>
    </row>
    <row r="64" spans="1:35" x14ac:dyDescent="0.25">
      <c r="A64" s="775" t="s">
        <v>607</v>
      </c>
      <c r="B64" s="776"/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6"/>
      <c r="AH64" s="776"/>
      <c r="AI64" s="776"/>
    </row>
  </sheetData>
  <sortState ref="C5:Z63">
    <sortCondition descending="1" ref="F5:F63"/>
    <sortCondition descending="1" ref="V5:V63"/>
  </sortState>
  <mergeCells count="16">
    <mergeCell ref="A64:AI64"/>
    <mergeCell ref="B2:E3"/>
    <mergeCell ref="AE2:AG2"/>
    <mergeCell ref="O2:Q2"/>
    <mergeCell ref="AH2:AH3"/>
    <mergeCell ref="R2:R3"/>
    <mergeCell ref="S2:U2"/>
    <mergeCell ref="V2:V3"/>
    <mergeCell ref="W2:Y2"/>
    <mergeCell ref="Z2:Z3"/>
    <mergeCell ref="AA2:AC2"/>
    <mergeCell ref="N2:N3"/>
    <mergeCell ref="K2:M2"/>
    <mergeCell ref="J2:J3"/>
    <mergeCell ref="G2:I2"/>
    <mergeCell ref="AD2:AD3"/>
  </mergeCells>
  <conditionalFormatting sqref="C4:C62">
    <cfRule type="expression" dxfId="164" priority="82" stopIfTrue="1">
      <formula>(OR(V4="NL",V4="NLJ"))</formula>
    </cfRule>
    <cfRule type="expression" dxfId="163" priority="83" stopIfTrue="1">
      <formula>(OR(V4="RL",V4="RLJ"))</formula>
    </cfRule>
    <cfRule type="expression" dxfId="162" priority="84" stopIfTrue="1">
      <formula>(V4="MO")</formula>
    </cfRule>
  </conditionalFormatting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zoomScale="150" zoomScaleNormal="150" workbookViewId="0">
      <selection activeCell="B4" sqref="B4:AG10"/>
    </sheetView>
  </sheetViews>
  <sheetFormatPr baseColWidth="10" defaultRowHeight="15" x14ac:dyDescent="0.25"/>
  <cols>
    <col min="1" max="1" width="2.7109375" style="121" customWidth="1"/>
    <col min="2" max="2" width="3" style="121" bestFit="1" customWidth="1"/>
    <col min="3" max="3" width="26.7109375" style="121" bestFit="1" customWidth="1"/>
    <col min="4" max="4" width="9" style="121" hidden="1" customWidth="1"/>
    <col min="5" max="5" width="3.7109375" style="127" customWidth="1"/>
    <col min="6" max="33" width="3.7109375" style="121" customWidth="1"/>
    <col min="34" max="34" width="2.7109375" style="121" customWidth="1"/>
    <col min="35" max="16384" width="11.42578125" style="121"/>
  </cols>
  <sheetData>
    <row r="1" spans="1:34" ht="15.75" thickBot="1" x14ac:dyDescent="0.3">
      <c r="A1" s="508"/>
      <c r="B1" s="508"/>
      <c r="C1" s="508"/>
      <c r="D1" s="508"/>
      <c r="E1" s="509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</row>
    <row r="2" spans="1:34" ht="69" customHeight="1" thickTop="1" x14ac:dyDescent="0.25">
      <c r="A2" s="508"/>
      <c r="B2" s="801" t="s">
        <v>578</v>
      </c>
      <c r="C2" s="778"/>
      <c r="D2" s="778"/>
      <c r="E2" s="608"/>
      <c r="F2" s="796" t="s">
        <v>580</v>
      </c>
      <c r="G2" s="797"/>
      <c r="H2" s="798"/>
      <c r="I2" s="794"/>
      <c r="J2" s="796" t="s">
        <v>581</v>
      </c>
      <c r="K2" s="797"/>
      <c r="L2" s="798"/>
      <c r="M2" s="794"/>
      <c r="N2" s="796" t="s">
        <v>582</v>
      </c>
      <c r="O2" s="797"/>
      <c r="P2" s="798"/>
      <c r="Q2" s="794"/>
      <c r="R2" s="796" t="s">
        <v>583</v>
      </c>
      <c r="S2" s="797"/>
      <c r="T2" s="798"/>
      <c r="U2" s="794"/>
      <c r="V2" s="796" t="s">
        <v>584</v>
      </c>
      <c r="W2" s="797"/>
      <c r="X2" s="798"/>
      <c r="Y2" s="794"/>
      <c r="Z2" s="796" t="s">
        <v>585</v>
      </c>
      <c r="AA2" s="797"/>
      <c r="AB2" s="798"/>
      <c r="AC2" s="794"/>
      <c r="AD2" s="796" t="s">
        <v>586</v>
      </c>
      <c r="AE2" s="797"/>
      <c r="AF2" s="798"/>
      <c r="AG2" s="799"/>
      <c r="AH2" s="508"/>
    </row>
    <row r="3" spans="1:34" ht="12.75" customHeight="1" thickBot="1" x14ac:dyDescent="0.3">
      <c r="A3" s="508"/>
      <c r="B3" s="780"/>
      <c r="C3" s="781"/>
      <c r="D3" s="781"/>
      <c r="E3" s="609"/>
      <c r="F3" s="536" t="s">
        <v>139</v>
      </c>
      <c r="G3" s="561" t="s">
        <v>13</v>
      </c>
      <c r="H3" s="561" t="s">
        <v>140</v>
      </c>
      <c r="I3" s="795"/>
      <c r="J3" s="536" t="s">
        <v>139</v>
      </c>
      <c r="K3" s="561" t="s">
        <v>13</v>
      </c>
      <c r="L3" s="561" t="s">
        <v>140</v>
      </c>
      <c r="M3" s="795"/>
      <c r="N3" s="536" t="s">
        <v>139</v>
      </c>
      <c r="O3" s="561" t="s">
        <v>13</v>
      </c>
      <c r="P3" s="561" t="s">
        <v>140</v>
      </c>
      <c r="Q3" s="795"/>
      <c r="R3" s="536" t="s">
        <v>139</v>
      </c>
      <c r="S3" s="561" t="s">
        <v>13</v>
      </c>
      <c r="T3" s="561" t="s">
        <v>140</v>
      </c>
      <c r="U3" s="795"/>
      <c r="V3" s="536" t="s">
        <v>139</v>
      </c>
      <c r="W3" s="561" t="s">
        <v>13</v>
      </c>
      <c r="X3" s="561" t="s">
        <v>140</v>
      </c>
      <c r="Y3" s="795"/>
      <c r="Z3" s="536" t="s">
        <v>139</v>
      </c>
      <c r="AA3" s="561" t="s">
        <v>13</v>
      </c>
      <c r="AB3" s="561" t="s">
        <v>140</v>
      </c>
      <c r="AC3" s="795"/>
      <c r="AD3" s="536" t="s">
        <v>139</v>
      </c>
      <c r="AE3" s="561" t="s">
        <v>13</v>
      </c>
      <c r="AF3" s="561" t="s">
        <v>140</v>
      </c>
      <c r="AG3" s="800"/>
      <c r="AH3" s="508"/>
    </row>
    <row r="4" spans="1:34" ht="20.100000000000001" customHeight="1" thickTop="1" x14ac:dyDescent="0.25">
      <c r="A4" s="508"/>
      <c r="B4" s="537">
        <v>1</v>
      </c>
      <c r="C4" s="538" t="s">
        <v>609</v>
      </c>
      <c r="D4" s="539" t="s">
        <v>64</v>
      </c>
      <c r="E4" s="557">
        <f t="shared" ref="E4:E12" si="0">I4+M4+Q4+U4+Y4+AC4+AG4</f>
        <v>89</v>
      </c>
      <c r="F4" s="549">
        <v>7</v>
      </c>
      <c r="G4" s="550">
        <v>5</v>
      </c>
      <c r="H4" s="550">
        <v>15</v>
      </c>
      <c r="I4" s="557">
        <f t="shared" ref="I4:I12" si="1">SUM(F4:H4)</f>
        <v>27</v>
      </c>
      <c r="J4" s="549">
        <v>7</v>
      </c>
      <c r="K4" s="550">
        <v>4</v>
      </c>
      <c r="L4" s="550">
        <v>12</v>
      </c>
      <c r="M4" s="557">
        <f t="shared" ref="M4:M12" si="2">SUM(J4:L4)</f>
        <v>23</v>
      </c>
      <c r="N4" s="549">
        <v>4</v>
      </c>
      <c r="O4" s="550">
        <v>3</v>
      </c>
      <c r="P4" s="550">
        <v>12</v>
      </c>
      <c r="Q4" s="557">
        <f t="shared" ref="Q4:Q12" si="3">SUM(N4:P4)</f>
        <v>19</v>
      </c>
      <c r="R4" s="549">
        <v>7</v>
      </c>
      <c r="S4" s="550">
        <v>3</v>
      </c>
      <c r="T4" s="550">
        <v>10</v>
      </c>
      <c r="U4" s="557">
        <f t="shared" ref="U4:U12" si="4">SUM(R4:T4)</f>
        <v>20</v>
      </c>
      <c r="V4" s="549"/>
      <c r="W4" s="550"/>
      <c r="X4" s="550"/>
      <c r="Y4" s="557">
        <f t="shared" ref="Y4:Y12" si="5">SUM(V4:X4)</f>
        <v>0</v>
      </c>
      <c r="Z4" s="549"/>
      <c r="AA4" s="550"/>
      <c r="AB4" s="550"/>
      <c r="AC4" s="557">
        <f t="shared" ref="AC4:AC12" si="6">SUM(Z4:AB4)</f>
        <v>0</v>
      </c>
      <c r="AD4" s="549"/>
      <c r="AE4" s="550"/>
      <c r="AF4" s="550"/>
      <c r="AG4" s="557">
        <f t="shared" ref="AG4:AG12" si="7">SUM(AD4:AF4)</f>
        <v>0</v>
      </c>
      <c r="AH4" s="508"/>
    </row>
    <row r="5" spans="1:34" ht="20.100000000000001" customHeight="1" x14ac:dyDescent="0.25">
      <c r="A5" s="508"/>
      <c r="B5" s="540">
        <v>2</v>
      </c>
      <c r="C5" s="541" t="s">
        <v>610</v>
      </c>
      <c r="D5" s="542" t="s">
        <v>64</v>
      </c>
      <c r="E5" s="558">
        <f t="shared" si="0"/>
        <v>48</v>
      </c>
      <c r="F5" s="551">
        <v>4</v>
      </c>
      <c r="G5" s="552">
        <v>3</v>
      </c>
      <c r="H5" s="552">
        <v>12</v>
      </c>
      <c r="I5" s="558">
        <f t="shared" si="1"/>
        <v>19</v>
      </c>
      <c r="J5" s="551"/>
      <c r="K5" s="552"/>
      <c r="L5" s="552"/>
      <c r="M5" s="558">
        <f t="shared" si="2"/>
        <v>0</v>
      </c>
      <c r="N5" s="551">
        <v>7</v>
      </c>
      <c r="O5" s="552">
        <v>6</v>
      </c>
      <c r="P5" s="552">
        <v>16</v>
      </c>
      <c r="Q5" s="558">
        <f t="shared" si="3"/>
        <v>29</v>
      </c>
      <c r="R5" s="551"/>
      <c r="S5" s="552"/>
      <c r="T5" s="552"/>
      <c r="U5" s="558">
        <f t="shared" si="4"/>
        <v>0</v>
      </c>
      <c r="V5" s="551"/>
      <c r="W5" s="552"/>
      <c r="X5" s="552"/>
      <c r="Y5" s="558">
        <f t="shared" si="5"/>
        <v>0</v>
      </c>
      <c r="Z5" s="551"/>
      <c r="AA5" s="552"/>
      <c r="AB5" s="552"/>
      <c r="AC5" s="558">
        <f t="shared" si="6"/>
        <v>0</v>
      </c>
      <c r="AD5" s="551"/>
      <c r="AE5" s="552"/>
      <c r="AF5" s="552"/>
      <c r="AG5" s="558">
        <f t="shared" si="7"/>
        <v>0</v>
      </c>
      <c r="AH5" s="508"/>
    </row>
    <row r="6" spans="1:34" ht="20.100000000000001" customHeight="1" x14ac:dyDescent="0.25">
      <c r="A6" s="508"/>
      <c r="B6" s="540">
        <v>3</v>
      </c>
      <c r="C6" s="541" t="s">
        <v>205</v>
      </c>
      <c r="D6" s="542" t="s">
        <v>179</v>
      </c>
      <c r="E6" s="558">
        <f t="shared" si="0"/>
        <v>37</v>
      </c>
      <c r="F6" s="551">
        <v>1</v>
      </c>
      <c r="G6" s="552">
        <v>1</v>
      </c>
      <c r="H6" s="552">
        <v>2</v>
      </c>
      <c r="I6" s="558">
        <f t="shared" si="1"/>
        <v>4</v>
      </c>
      <c r="J6" s="551">
        <v>2</v>
      </c>
      <c r="K6" s="552">
        <v>0</v>
      </c>
      <c r="L6" s="552">
        <v>1</v>
      </c>
      <c r="M6" s="558">
        <f t="shared" si="2"/>
        <v>3</v>
      </c>
      <c r="N6" s="551">
        <v>2</v>
      </c>
      <c r="O6" s="552">
        <v>1</v>
      </c>
      <c r="P6" s="552">
        <v>3</v>
      </c>
      <c r="Q6" s="558">
        <f t="shared" si="3"/>
        <v>6</v>
      </c>
      <c r="R6" s="551">
        <v>4</v>
      </c>
      <c r="S6" s="552">
        <v>0</v>
      </c>
      <c r="T6" s="552">
        <v>3</v>
      </c>
      <c r="U6" s="558">
        <f t="shared" si="4"/>
        <v>7</v>
      </c>
      <c r="V6" s="551">
        <v>4</v>
      </c>
      <c r="W6" s="552">
        <v>3</v>
      </c>
      <c r="X6" s="552">
        <v>10</v>
      </c>
      <c r="Y6" s="558">
        <f t="shared" si="5"/>
        <v>17</v>
      </c>
      <c r="Z6" s="551"/>
      <c r="AA6" s="552"/>
      <c r="AB6" s="552"/>
      <c r="AC6" s="558">
        <f t="shared" si="6"/>
        <v>0</v>
      </c>
      <c r="AD6" s="551"/>
      <c r="AE6" s="552"/>
      <c r="AF6" s="552"/>
      <c r="AG6" s="558">
        <f t="shared" si="7"/>
        <v>0</v>
      </c>
      <c r="AH6" s="508"/>
    </row>
    <row r="7" spans="1:34" ht="20.100000000000001" customHeight="1" x14ac:dyDescent="0.25">
      <c r="A7" s="508"/>
      <c r="B7" s="540">
        <v>4</v>
      </c>
      <c r="C7" s="541" t="s">
        <v>321</v>
      </c>
      <c r="D7" s="542" t="s">
        <v>179</v>
      </c>
      <c r="E7" s="558">
        <f t="shared" si="0"/>
        <v>31</v>
      </c>
      <c r="F7" s="551"/>
      <c r="G7" s="552"/>
      <c r="H7" s="552"/>
      <c r="I7" s="558">
        <f t="shared" si="1"/>
        <v>0</v>
      </c>
      <c r="J7" s="551">
        <v>2</v>
      </c>
      <c r="K7" s="552">
        <v>0</v>
      </c>
      <c r="L7" s="552">
        <v>6</v>
      </c>
      <c r="M7" s="558">
        <f t="shared" si="2"/>
        <v>8</v>
      </c>
      <c r="N7" s="551"/>
      <c r="O7" s="552"/>
      <c r="P7" s="552"/>
      <c r="Q7" s="558">
        <f t="shared" si="3"/>
        <v>0</v>
      </c>
      <c r="R7" s="551">
        <v>11</v>
      </c>
      <c r="S7" s="552">
        <v>2</v>
      </c>
      <c r="T7" s="552">
        <v>10</v>
      </c>
      <c r="U7" s="558">
        <f t="shared" si="4"/>
        <v>23</v>
      </c>
      <c r="V7" s="551"/>
      <c r="W7" s="552"/>
      <c r="X7" s="552"/>
      <c r="Y7" s="558">
        <f t="shared" si="5"/>
        <v>0</v>
      </c>
      <c r="Z7" s="551"/>
      <c r="AA7" s="552"/>
      <c r="AB7" s="552"/>
      <c r="AC7" s="558">
        <f t="shared" si="6"/>
        <v>0</v>
      </c>
      <c r="AD7" s="551"/>
      <c r="AE7" s="552"/>
      <c r="AF7" s="552"/>
      <c r="AG7" s="558">
        <f t="shared" si="7"/>
        <v>0</v>
      </c>
      <c r="AH7" s="508"/>
    </row>
    <row r="8" spans="1:34" ht="20.100000000000001" customHeight="1" x14ac:dyDescent="0.25">
      <c r="A8" s="508"/>
      <c r="B8" s="540">
        <v>5</v>
      </c>
      <c r="C8" s="541" t="s">
        <v>206</v>
      </c>
      <c r="D8" s="542" t="s">
        <v>70</v>
      </c>
      <c r="E8" s="558">
        <f t="shared" si="0"/>
        <v>24</v>
      </c>
      <c r="F8" s="551">
        <v>1</v>
      </c>
      <c r="G8" s="552">
        <v>1</v>
      </c>
      <c r="H8" s="552">
        <v>3</v>
      </c>
      <c r="I8" s="558">
        <f t="shared" si="1"/>
        <v>5</v>
      </c>
      <c r="J8" s="551">
        <v>1</v>
      </c>
      <c r="K8" s="552">
        <v>0</v>
      </c>
      <c r="L8" s="552">
        <v>0</v>
      </c>
      <c r="M8" s="558">
        <f t="shared" si="2"/>
        <v>1</v>
      </c>
      <c r="N8" s="551">
        <v>1</v>
      </c>
      <c r="O8" s="552">
        <v>1</v>
      </c>
      <c r="P8" s="552">
        <v>3</v>
      </c>
      <c r="Q8" s="558">
        <f t="shared" si="3"/>
        <v>5</v>
      </c>
      <c r="R8" s="551">
        <v>4</v>
      </c>
      <c r="S8" s="552">
        <v>0</v>
      </c>
      <c r="T8" s="552">
        <v>2</v>
      </c>
      <c r="U8" s="558">
        <f t="shared" si="4"/>
        <v>6</v>
      </c>
      <c r="V8" s="551">
        <v>2</v>
      </c>
      <c r="W8" s="552">
        <v>1</v>
      </c>
      <c r="X8" s="552">
        <v>4</v>
      </c>
      <c r="Y8" s="558">
        <f t="shared" si="5"/>
        <v>7</v>
      </c>
      <c r="Z8" s="551"/>
      <c r="AA8" s="552"/>
      <c r="AB8" s="552"/>
      <c r="AC8" s="558">
        <f t="shared" si="6"/>
        <v>0</v>
      </c>
      <c r="AD8" s="551"/>
      <c r="AE8" s="552"/>
      <c r="AF8" s="552"/>
      <c r="AG8" s="558">
        <f t="shared" si="7"/>
        <v>0</v>
      </c>
      <c r="AH8" s="508"/>
    </row>
    <row r="9" spans="1:34" ht="20.100000000000001" customHeight="1" x14ac:dyDescent="0.25">
      <c r="A9" s="508"/>
      <c r="B9" s="540">
        <v>6</v>
      </c>
      <c r="C9" s="541" t="s">
        <v>168</v>
      </c>
      <c r="D9" s="542" t="s">
        <v>64</v>
      </c>
      <c r="E9" s="558">
        <f t="shared" si="0"/>
        <v>10</v>
      </c>
      <c r="F9" s="551">
        <v>2</v>
      </c>
      <c r="G9" s="552">
        <v>2</v>
      </c>
      <c r="H9" s="552">
        <v>6</v>
      </c>
      <c r="I9" s="558">
        <f t="shared" si="1"/>
        <v>10</v>
      </c>
      <c r="J9" s="551"/>
      <c r="K9" s="552"/>
      <c r="L9" s="552"/>
      <c r="M9" s="558">
        <f t="shared" si="2"/>
        <v>0</v>
      </c>
      <c r="N9" s="551"/>
      <c r="O9" s="552"/>
      <c r="P9" s="552"/>
      <c r="Q9" s="558">
        <f t="shared" si="3"/>
        <v>0</v>
      </c>
      <c r="R9" s="551"/>
      <c r="S9" s="552"/>
      <c r="T9" s="552"/>
      <c r="U9" s="558">
        <f t="shared" si="4"/>
        <v>0</v>
      </c>
      <c r="V9" s="551"/>
      <c r="W9" s="552"/>
      <c r="X9" s="552"/>
      <c r="Y9" s="558">
        <f t="shared" si="5"/>
        <v>0</v>
      </c>
      <c r="Z9" s="551"/>
      <c r="AA9" s="552"/>
      <c r="AB9" s="552"/>
      <c r="AC9" s="558">
        <f t="shared" ref="AC9" si="8">SUM(Z9:AB9)</f>
        <v>0</v>
      </c>
      <c r="AD9" s="551"/>
      <c r="AE9" s="552"/>
      <c r="AF9" s="552"/>
      <c r="AG9" s="558">
        <f t="shared" ref="AG9" si="9">SUM(AD9:AF9)</f>
        <v>0</v>
      </c>
      <c r="AH9" s="508"/>
    </row>
    <row r="10" spans="1:34" ht="20.100000000000001" customHeight="1" thickBot="1" x14ac:dyDescent="0.3">
      <c r="A10" s="508"/>
      <c r="B10" s="543">
        <v>7</v>
      </c>
      <c r="C10" s="544" t="s">
        <v>608</v>
      </c>
      <c r="D10" s="545" t="s">
        <v>387</v>
      </c>
      <c r="E10" s="559">
        <f t="shared" si="0"/>
        <v>8</v>
      </c>
      <c r="F10" s="553"/>
      <c r="G10" s="554"/>
      <c r="H10" s="554"/>
      <c r="I10" s="559">
        <f t="shared" si="1"/>
        <v>0</v>
      </c>
      <c r="J10" s="553"/>
      <c r="K10" s="554"/>
      <c r="L10" s="554"/>
      <c r="M10" s="559">
        <f t="shared" si="2"/>
        <v>0</v>
      </c>
      <c r="N10" s="553">
        <v>2</v>
      </c>
      <c r="O10" s="554">
        <v>1</v>
      </c>
      <c r="P10" s="554">
        <v>5</v>
      </c>
      <c r="Q10" s="559">
        <f t="shared" si="3"/>
        <v>8</v>
      </c>
      <c r="R10" s="553"/>
      <c r="S10" s="554"/>
      <c r="T10" s="554"/>
      <c r="U10" s="559">
        <f t="shared" si="4"/>
        <v>0</v>
      </c>
      <c r="V10" s="553"/>
      <c r="W10" s="554"/>
      <c r="X10" s="554"/>
      <c r="Y10" s="559">
        <f t="shared" si="5"/>
        <v>0</v>
      </c>
      <c r="Z10" s="553"/>
      <c r="AA10" s="554"/>
      <c r="AB10" s="554"/>
      <c r="AC10" s="559">
        <f t="shared" ref="AC10" si="10">SUM(Z10:AB10)</f>
        <v>0</v>
      </c>
      <c r="AD10" s="553"/>
      <c r="AE10" s="554"/>
      <c r="AF10" s="554"/>
      <c r="AG10" s="559">
        <f t="shared" ref="AG10" si="11">SUM(AD10:AF10)</f>
        <v>0</v>
      </c>
      <c r="AH10" s="508"/>
    </row>
    <row r="11" spans="1:34" ht="20.100000000000001" customHeight="1" thickTop="1" x14ac:dyDescent="0.25">
      <c r="A11" s="508"/>
      <c r="B11" s="546">
        <v>8</v>
      </c>
      <c r="C11" s="547" t="s">
        <v>207</v>
      </c>
      <c r="D11" s="548" t="s">
        <v>179</v>
      </c>
      <c r="E11" s="560">
        <f t="shared" si="0"/>
        <v>2</v>
      </c>
      <c r="F11" s="555">
        <v>1</v>
      </c>
      <c r="G11" s="556">
        <v>0</v>
      </c>
      <c r="H11" s="556">
        <v>1</v>
      </c>
      <c r="I11" s="560">
        <f t="shared" si="1"/>
        <v>2</v>
      </c>
      <c r="J11" s="555"/>
      <c r="K11" s="556"/>
      <c r="L11" s="556"/>
      <c r="M11" s="560">
        <f t="shared" si="2"/>
        <v>0</v>
      </c>
      <c r="N11" s="555"/>
      <c r="O11" s="556"/>
      <c r="P11" s="556"/>
      <c r="Q11" s="560">
        <f t="shared" si="3"/>
        <v>0</v>
      </c>
      <c r="R11" s="555"/>
      <c r="S11" s="556"/>
      <c r="T11" s="556"/>
      <c r="U11" s="560">
        <f t="shared" si="4"/>
        <v>0</v>
      </c>
      <c r="V11" s="555"/>
      <c r="W11" s="556"/>
      <c r="X11" s="556"/>
      <c r="Y11" s="560">
        <f t="shared" si="5"/>
        <v>0</v>
      </c>
      <c r="Z11" s="602"/>
      <c r="AA11" s="603"/>
      <c r="AB11" s="603"/>
      <c r="AC11" s="560">
        <f t="shared" ref="AC11" si="12">SUM(Z11:AB11)</f>
        <v>0</v>
      </c>
      <c r="AD11" s="555"/>
      <c r="AE11" s="556"/>
      <c r="AF11" s="556"/>
      <c r="AG11" s="560">
        <f t="shared" ref="AG11" si="13">SUM(AD11:AF11)</f>
        <v>0</v>
      </c>
      <c r="AH11" s="508"/>
    </row>
    <row r="12" spans="1:34" ht="20.100000000000001" customHeight="1" thickBot="1" x14ac:dyDescent="0.3">
      <c r="A12" s="508"/>
      <c r="B12" s="543">
        <v>9</v>
      </c>
      <c r="C12" s="544" t="s">
        <v>541</v>
      </c>
      <c r="D12" s="545" t="s">
        <v>179</v>
      </c>
      <c r="E12" s="559">
        <f t="shared" si="0"/>
        <v>1</v>
      </c>
      <c r="F12" s="553"/>
      <c r="G12" s="554"/>
      <c r="H12" s="554"/>
      <c r="I12" s="559">
        <f t="shared" si="1"/>
        <v>0</v>
      </c>
      <c r="J12" s="553"/>
      <c r="K12" s="554"/>
      <c r="L12" s="554"/>
      <c r="M12" s="559">
        <f t="shared" si="2"/>
        <v>0</v>
      </c>
      <c r="N12" s="553"/>
      <c r="O12" s="554"/>
      <c r="P12" s="554"/>
      <c r="Q12" s="559">
        <f t="shared" si="3"/>
        <v>0</v>
      </c>
      <c r="R12" s="553"/>
      <c r="S12" s="554"/>
      <c r="T12" s="554"/>
      <c r="U12" s="559">
        <f t="shared" si="4"/>
        <v>0</v>
      </c>
      <c r="V12" s="553">
        <v>1</v>
      </c>
      <c r="W12" s="554">
        <v>0</v>
      </c>
      <c r="X12" s="554">
        <v>0</v>
      </c>
      <c r="Y12" s="559">
        <f t="shared" si="5"/>
        <v>1</v>
      </c>
      <c r="Z12" s="553"/>
      <c r="AA12" s="554"/>
      <c r="AB12" s="554"/>
      <c r="AC12" s="559">
        <f t="shared" si="6"/>
        <v>0</v>
      </c>
      <c r="AD12" s="553"/>
      <c r="AE12" s="554"/>
      <c r="AF12" s="554"/>
      <c r="AG12" s="559">
        <f t="shared" si="7"/>
        <v>0</v>
      </c>
      <c r="AH12" s="508"/>
    </row>
    <row r="13" spans="1:34" ht="15.95" customHeight="1" thickTop="1" x14ac:dyDescent="0.25">
      <c r="A13" s="508"/>
      <c r="B13" s="508"/>
      <c r="C13" s="508"/>
      <c r="D13" s="508"/>
      <c r="E13" s="509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</row>
    <row r="14" spans="1:34" ht="15.95" customHeight="1" x14ac:dyDescent="0.25">
      <c r="A14" s="792" t="s">
        <v>606</v>
      </c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</row>
    <row r="15" spans="1:34" ht="15.95" customHeight="1" x14ac:dyDescent="0.25"/>
    <row r="16" spans="1:34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</sheetData>
  <sortState ref="C4:Y12">
    <sortCondition descending="1" ref="E4:E12"/>
    <sortCondition descending="1" ref="U4:U12"/>
  </sortState>
  <mergeCells count="16">
    <mergeCell ref="A14:AH14"/>
    <mergeCell ref="Q2:Q3"/>
    <mergeCell ref="R2:T2"/>
    <mergeCell ref="U2:U3"/>
    <mergeCell ref="V2:X2"/>
    <mergeCell ref="Y2:Y3"/>
    <mergeCell ref="AC2:AC3"/>
    <mergeCell ref="AD2:AF2"/>
    <mergeCell ref="AG2:AG3"/>
    <mergeCell ref="Z2:AB2"/>
    <mergeCell ref="B2:D3"/>
    <mergeCell ref="N2:P2"/>
    <mergeCell ref="F2:H2"/>
    <mergeCell ref="I2:I3"/>
    <mergeCell ref="J2:L2"/>
    <mergeCell ref="M2:M3"/>
  </mergeCells>
  <conditionalFormatting sqref="C4:C12">
    <cfRule type="expression" dxfId="161" priority="4" stopIfTrue="1">
      <formula>(OR(U4="NL",U4="NLJ"))</formula>
    </cfRule>
    <cfRule type="expression" dxfId="160" priority="5" stopIfTrue="1">
      <formula>(OR(U4="RL",U4="RLJ"))</formula>
    </cfRule>
    <cfRule type="expression" dxfId="159" priority="6" stopIfTrue="1">
      <formula>(U4="MO")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Normal="100" workbookViewId="0">
      <selection activeCell="AL3" sqref="AL3"/>
    </sheetView>
  </sheetViews>
  <sheetFormatPr baseColWidth="10" defaultRowHeight="12" x14ac:dyDescent="0.25"/>
  <cols>
    <col min="1" max="1" width="1.7109375" style="128" customWidth="1"/>
    <col min="2" max="2" width="2.7109375" style="128" bestFit="1" customWidth="1"/>
    <col min="3" max="3" width="27" style="128" bestFit="1" customWidth="1"/>
    <col min="4" max="4" width="7.7109375" style="128" hidden="1" customWidth="1"/>
    <col min="5" max="5" width="4.7109375" style="128" customWidth="1"/>
    <col min="6" max="33" width="3.7109375" style="128" customWidth="1"/>
    <col min="34" max="34" width="1.7109375" style="128" customWidth="1"/>
    <col min="35" max="16384" width="11.42578125" style="128"/>
  </cols>
  <sheetData>
    <row r="1" spans="1:34" ht="12.75" thickBot="1" x14ac:dyDescent="0.3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</row>
    <row r="2" spans="1:34" ht="36" customHeight="1" thickTop="1" x14ac:dyDescent="0.25">
      <c r="A2" s="506"/>
      <c r="B2" s="811" t="s">
        <v>587</v>
      </c>
      <c r="C2" s="812"/>
      <c r="D2" s="812"/>
      <c r="E2" s="788"/>
      <c r="F2" s="803" t="s">
        <v>588</v>
      </c>
      <c r="G2" s="804"/>
      <c r="H2" s="805"/>
      <c r="I2" s="788"/>
      <c r="J2" s="803" t="s">
        <v>589</v>
      </c>
      <c r="K2" s="804"/>
      <c r="L2" s="805"/>
      <c r="M2" s="788"/>
      <c r="N2" s="803" t="s">
        <v>590</v>
      </c>
      <c r="O2" s="804"/>
      <c r="P2" s="805"/>
      <c r="Q2" s="788"/>
      <c r="R2" s="803" t="s">
        <v>591</v>
      </c>
      <c r="S2" s="804"/>
      <c r="T2" s="805"/>
      <c r="U2" s="788"/>
      <c r="V2" s="803" t="s">
        <v>592</v>
      </c>
      <c r="W2" s="804"/>
      <c r="X2" s="805"/>
      <c r="Y2" s="788"/>
      <c r="Z2" s="803" t="s">
        <v>593</v>
      </c>
      <c r="AA2" s="804"/>
      <c r="AB2" s="805"/>
      <c r="AC2" s="788"/>
      <c r="AD2" s="803" t="s">
        <v>594</v>
      </c>
      <c r="AE2" s="804"/>
      <c r="AF2" s="805"/>
      <c r="AG2" s="786"/>
      <c r="AH2" s="506"/>
    </row>
    <row r="3" spans="1:34" ht="36" customHeight="1" x14ac:dyDescent="0.25">
      <c r="A3" s="506"/>
      <c r="B3" s="813"/>
      <c r="C3" s="712"/>
      <c r="D3" s="712"/>
      <c r="E3" s="802"/>
      <c r="F3" s="806"/>
      <c r="G3" s="807"/>
      <c r="H3" s="808"/>
      <c r="I3" s="802"/>
      <c r="J3" s="806"/>
      <c r="K3" s="807"/>
      <c r="L3" s="808"/>
      <c r="M3" s="802"/>
      <c r="N3" s="806"/>
      <c r="O3" s="807"/>
      <c r="P3" s="808"/>
      <c r="Q3" s="802"/>
      <c r="R3" s="806"/>
      <c r="S3" s="807"/>
      <c r="T3" s="808"/>
      <c r="U3" s="802"/>
      <c r="V3" s="806"/>
      <c r="W3" s="807"/>
      <c r="X3" s="808"/>
      <c r="Y3" s="802"/>
      <c r="Z3" s="806"/>
      <c r="AA3" s="807"/>
      <c r="AB3" s="808"/>
      <c r="AC3" s="802"/>
      <c r="AD3" s="806"/>
      <c r="AE3" s="807"/>
      <c r="AF3" s="808"/>
      <c r="AG3" s="816"/>
      <c r="AH3" s="506"/>
    </row>
    <row r="4" spans="1:34" ht="12.75" thickBot="1" x14ac:dyDescent="0.3">
      <c r="A4" s="506"/>
      <c r="B4" s="813"/>
      <c r="C4" s="712"/>
      <c r="D4" s="712"/>
      <c r="E4" s="795"/>
      <c r="F4" s="806"/>
      <c r="G4" s="807"/>
      <c r="H4" s="808"/>
      <c r="I4" s="795"/>
      <c r="J4" s="806"/>
      <c r="K4" s="807"/>
      <c r="L4" s="808"/>
      <c r="M4" s="795"/>
      <c r="N4" s="806"/>
      <c r="O4" s="807"/>
      <c r="P4" s="808"/>
      <c r="Q4" s="795"/>
      <c r="R4" s="806"/>
      <c r="S4" s="807"/>
      <c r="T4" s="808"/>
      <c r="U4" s="795"/>
      <c r="V4" s="806"/>
      <c r="W4" s="807"/>
      <c r="X4" s="808"/>
      <c r="Y4" s="795"/>
      <c r="Z4" s="806"/>
      <c r="AA4" s="807"/>
      <c r="AB4" s="808"/>
      <c r="AC4" s="795"/>
      <c r="AD4" s="806"/>
      <c r="AE4" s="807"/>
      <c r="AF4" s="808"/>
      <c r="AG4" s="800"/>
      <c r="AH4" s="506"/>
    </row>
    <row r="5" spans="1:34" ht="23.25" customHeight="1" thickTop="1" thickBot="1" x14ac:dyDescent="0.3">
      <c r="A5" s="506"/>
      <c r="B5" s="814"/>
      <c r="C5" s="815"/>
      <c r="D5" s="815"/>
      <c r="E5" s="582" t="s">
        <v>141</v>
      </c>
      <c r="F5" s="535" t="s">
        <v>139</v>
      </c>
      <c r="G5" s="581" t="s">
        <v>13</v>
      </c>
      <c r="H5" s="581" t="s">
        <v>140</v>
      </c>
      <c r="I5" s="582" t="s">
        <v>141</v>
      </c>
      <c r="J5" s="535" t="s">
        <v>139</v>
      </c>
      <c r="K5" s="581" t="s">
        <v>13</v>
      </c>
      <c r="L5" s="581" t="s">
        <v>140</v>
      </c>
      <c r="M5" s="582" t="s">
        <v>141</v>
      </c>
      <c r="N5" s="535" t="s">
        <v>139</v>
      </c>
      <c r="O5" s="581" t="s">
        <v>13</v>
      </c>
      <c r="P5" s="581" t="s">
        <v>140</v>
      </c>
      <c r="Q5" s="582" t="s">
        <v>141</v>
      </c>
      <c r="R5" s="535" t="s">
        <v>139</v>
      </c>
      <c r="S5" s="581" t="s">
        <v>13</v>
      </c>
      <c r="T5" s="581" t="s">
        <v>140</v>
      </c>
      <c r="U5" s="582" t="s">
        <v>141</v>
      </c>
      <c r="V5" s="535" t="s">
        <v>139</v>
      </c>
      <c r="W5" s="581" t="s">
        <v>13</v>
      </c>
      <c r="X5" s="581" t="s">
        <v>140</v>
      </c>
      <c r="Y5" s="582" t="s">
        <v>141</v>
      </c>
      <c r="Z5" s="535" t="s">
        <v>139</v>
      </c>
      <c r="AA5" s="581" t="s">
        <v>13</v>
      </c>
      <c r="AB5" s="581" t="s">
        <v>140</v>
      </c>
      <c r="AC5" s="582" t="s">
        <v>141</v>
      </c>
      <c r="AD5" s="535" t="s">
        <v>139</v>
      </c>
      <c r="AE5" s="581" t="s">
        <v>13</v>
      </c>
      <c r="AF5" s="581" t="s">
        <v>140</v>
      </c>
      <c r="AG5" s="582" t="s">
        <v>141</v>
      </c>
      <c r="AH5" s="506"/>
    </row>
    <row r="6" spans="1:34" ht="21.95" customHeight="1" thickTop="1" x14ac:dyDescent="0.25">
      <c r="A6" s="506"/>
      <c r="B6" s="562">
        <v>1</v>
      </c>
      <c r="C6" s="563" t="s">
        <v>188</v>
      </c>
      <c r="D6" s="604" t="s">
        <v>62</v>
      </c>
      <c r="E6" s="583">
        <f t="shared" ref="E6:E48" si="0">I6+M6+Q6+U6+Y6+AC6+AG6</f>
        <v>92</v>
      </c>
      <c r="F6" s="562">
        <v>4</v>
      </c>
      <c r="G6" s="605">
        <v>2</v>
      </c>
      <c r="H6" s="605">
        <v>7</v>
      </c>
      <c r="I6" s="583">
        <f t="shared" ref="I6:I48" si="1">SUM(F6:H6)</f>
        <v>13</v>
      </c>
      <c r="J6" s="562">
        <v>11</v>
      </c>
      <c r="K6" s="605">
        <v>3</v>
      </c>
      <c r="L6" s="605">
        <v>12</v>
      </c>
      <c r="M6" s="583">
        <f t="shared" ref="M6:M48" si="2">J6+K6+L6</f>
        <v>26</v>
      </c>
      <c r="N6" s="562">
        <v>7</v>
      </c>
      <c r="O6" s="605">
        <v>3</v>
      </c>
      <c r="P6" s="605">
        <v>12</v>
      </c>
      <c r="Q6" s="583">
        <f t="shared" ref="Q6:Q48" si="3">SUM(N6:P6)</f>
        <v>22</v>
      </c>
      <c r="R6" s="562">
        <v>7</v>
      </c>
      <c r="S6" s="605">
        <v>1</v>
      </c>
      <c r="T6" s="605">
        <v>3</v>
      </c>
      <c r="U6" s="583">
        <f t="shared" ref="U6:U48" si="4">R6+S6+T6</f>
        <v>11</v>
      </c>
      <c r="V6" s="562">
        <v>7</v>
      </c>
      <c r="W6" s="605">
        <v>3</v>
      </c>
      <c r="X6" s="605">
        <v>10</v>
      </c>
      <c r="Y6" s="583">
        <f t="shared" ref="Y6:Y48" si="5">V6+W6+X6</f>
        <v>20</v>
      </c>
      <c r="Z6" s="562"/>
      <c r="AA6" s="575"/>
      <c r="AB6" s="575"/>
      <c r="AC6" s="583">
        <f t="shared" ref="AC6:AC48" si="6">Z6+AA6+AB6</f>
        <v>0</v>
      </c>
      <c r="AD6" s="562"/>
      <c r="AE6" s="575"/>
      <c r="AF6" s="575"/>
      <c r="AG6" s="583">
        <f t="shared" ref="AG6:AG48" si="7">AD6+AE6+AF6</f>
        <v>0</v>
      </c>
      <c r="AH6" s="506"/>
    </row>
    <row r="7" spans="1:34" ht="21.95" customHeight="1" x14ac:dyDescent="0.25">
      <c r="A7" s="506"/>
      <c r="B7" s="564">
        <v>2</v>
      </c>
      <c r="C7" s="565" t="s">
        <v>194</v>
      </c>
      <c r="D7" s="567" t="s">
        <v>61</v>
      </c>
      <c r="E7" s="584">
        <f t="shared" si="0"/>
        <v>90</v>
      </c>
      <c r="F7" s="564">
        <v>11</v>
      </c>
      <c r="G7" s="577">
        <v>4</v>
      </c>
      <c r="H7" s="577">
        <v>16</v>
      </c>
      <c r="I7" s="584">
        <f t="shared" si="1"/>
        <v>31</v>
      </c>
      <c r="J7" s="564"/>
      <c r="K7" s="577"/>
      <c r="L7" s="577"/>
      <c r="M7" s="584">
        <f t="shared" si="2"/>
        <v>0</v>
      </c>
      <c r="N7" s="564">
        <v>7</v>
      </c>
      <c r="O7" s="577">
        <v>3</v>
      </c>
      <c r="P7" s="577">
        <v>9</v>
      </c>
      <c r="Q7" s="584">
        <f t="shared" si="3"/>
        <v>19</v>
      </c>
      <c r="R7" s="564">
        <v>22</v>
      </c>
      <c r="S7" s="577">
        <v>4</v>
      </c>
      <c r="T7" s="577">
        <v>14</v>
      </c>
      <c r="U7" s="584">
        <f t="shared" si="4"/>
        <v>40</v>
      </c>
      <c r="V7" s="564"/>
      <c r="W7" s="577"/>
      <c r="X7" s="577"/>
      <c r="Y7" s="584">
        <f t="shared" si="5"/>
        <v>0</v>
      </c>
      <c r="Z7" s="564"/>
      <c r="AA7" s="576"/>
      <c r="AB7" s="576"/>
      <c r="AC7" s="584">
        <f t="shared" si="6"/>
        <v>0</v>
      </c>
      <c r="AD7" s="564"/>
      <c r="AE7" s="576"/>
      <c r="AF7" s="576"/>
      <c r="AG7" s="584">
        <f t="shared" si="7"/>
        <v>0</v>
      </c>
      <c r="AH7" s="506"/>
    </row>
    <row r="8" spans="1:34" ht="21.95" customHeight="1" x14ac:dyDescent="0.25">
      <c r="A8" s="506"/>
      <c r="B8" s="564">
        <v>3</v>
      </c>
      <c r="C8" s="565" t="s">
        <v>181</v>
      </c>
      <c r="D8" s="566" t="s">
        <v>63</v>
      </c>
      <c r="E8" s="584">
        <f t="shared" si="0"/>
        <v>90</v>
      </c>
      <c r="F8" s="564">
        <v>7</v>
      </c>
      <c r="G8" s="576">
        <v>3</v>
      </c>
      <c r="H8" s="576">
        <v>10</v>
      </c>
      <c r="I8" s="584">
        <f t="shared" si="1"/>
        <v>20</v>
      </c>
      <c r="J8" s="564">
        <v>7</v>
      </c>
      <c r="K8" s="576">
        <v>3</v>
      </c>
      <c r="L8" s="576">
        <v>12</v>
      </c>
      <c r="M8" s="584">
        <f t="shared" si="2"/>
        <v>22</v>
      </c>
      <c r="N8" s="564">
        <v>1</v>
      </c>
      <c r="O8" s="576">
        <v>0</v>
      </c>
      <c r="P8" s="576">
        <v>1</v>
      </c>
      <c r="Q8" s="584">
        <f t="shared" si="3"/>
        <v>2</v>
      </c>
      <c r="R8" s="564">
        <v>11</v>
      </c>
      <c r="S8" s="576">
        <v>2</v>
      </c>
      <c r="T8" s="576">
        <v>7</v>
      </c>
      <c r="U8" s="584">
        <f t="shared" si="4"/>
        <v>20</v>
      </c>
      <c r="V8" s="564">
        <v>11</v>
      </c>
      <c r="W8" s="576">
        <v>3</v>
      </c>
      <c r="X8" s="576">
        <v>12</v>
      </c>
      <c r="Y8" s="584">
        <f t="shared" si="5"/>
        <v>26</v>
      </c>
      <c r="Z8" s="564"/>
      <c r="AA8" s="576"/>
      <c r="AB8" s="576"/>
      <c r="AC8" s="584">
        <f t="shared" si="6"/>
        <v>0</v>
      </c>
      <c r="AD8" s="564"/>
      <c r="AE8" s="576"/>
      <c r="AF8" s="576"/>
      <c r="AG8" s="584">
        <f t="shared" si="7"/>
        <v>0</v>
      </c>
      <c r="AH8" s="506"/>
    </row>
    <row r="9" spans="1:34" ht="21.95" customHeight="1" x14ac:dyDescent="0.25">
      <c r="A9" s="506"/>
      <c r="B9" s="564">
        <v>4</v>
      </c>
      <c r="C9" s="565" t="s">
        <v>190</v>
      </c>
      <c r="D9" s="567" t="s">
        <v>61</v>
      </c>
      <c r="E9" s="584">
        <f t="shared" si="0"/>
        <v>58</v>
      </c>
      <c r="F9" s="564">
        <v>2</v>
      </c>
      <c r="G9" s="577">
        <v>1</v>
      </c>
      <c r="H9" s="577">
        <v>5</v>
      </c>
      <c r="I9" s="584">
        <f t="shared" si="1"/>
        <v>8</v>
      </c>
      <c r="J9" s="564"/>
      <c r="K9" s="577"/>
      <c r="L9" s="577"/>
      <c r="M9" s="584">
        <f t="shared" si="2"/>
        <v>0</v>
      </c>
      <c r="N9" s="564">
        <v>2</v>
      </c>
      <c r="O9" s="577">
        <v>1</v>
      </c>
      <c r="P9" s="577">
        <v>3</v>
      </c>
      <c r="Q9" s="584">
        <f t="shared" si="3"/>
        <v>6</v>
      </c>
      <c r="R9" s="564">
        <v>16</v>
      </c>
      <c r="S9" s="577">
        <v>3</v>
      </c>
      <c r="T9" s="577">
        <v>12</v>
      </c>
      <c r="U9" s="584">
        <f t="shared" si="4"/>
        <v>31</v>
      </c>
      <c r="V9" s="564">
        <v>4</v>
      </c>
      <c r="W9" s="577">
        <v>2</v>
      </c>
      <c r="X9" s="577">
        <v>7</v>
      </c>
      <c r="Y9" s="584">
        <f t="shared" si="5"/>
        <v>13</v>
      </c>
      <c r="Z9" s="564"/>
      <c r="AA9" s="577"/>
      <c r="AB9" s="577"/>
      <c r="AC9" s="584">
        <f t="shared" si="6"/>
        <v>0</v>
      </c>
      <c r="AD9" s="564"/>
      <c r="AE9" s="577"/>
      <c r="AF9" s="577"/>
      <c r="AG9" s="584">
        <f t="shared" si="7"/>
        <v>0</v>
      </c>
      <c r="AH9" s="506"/>
    </row>
    <row r="10" spans="1:34" ht="21.95" customHeight="1" x14ac:dyDescent="0.25">
      <c r="A10" s="506"/>
      <c r="B10" s="564">
        <v>5</v>
      </c>
      <c r="C10" s="565" t="s">
        <v>192</v>
      </c>
      <c r="D10" s="567" t="s">
        <v>64</v>
      </c>
      <c r="E10" s="584">
        <f t="shared" si="0"/>
        <v>47</v>
      </c>
      <c r="F10" s="564">
        <v>16</v>
      </c>
      <c r="G10" s="577">
        <v>5</v>
      </c>
      <c r="H10" s="577">
        <v>17</v>
      </c>
      <c r="I10" s="584">
        <f t="shared" si="1"/>
        <v>38</v>
      </c>
      <c r="J10" s="564">
        <v>4</v>
      </c>
      <c r="K10" s="577">
        <v>1</v>
      </c>
      <c r="L10" s="577">
        <v>4</v>
      </c>
      <c r="M10" s="584">
        <f t="shared" si="2"/>
        <v>9</v>
      </c>
      <c r="N10" s="564"/>
      <c r="O10" s="577"/>
      <c r="P10" s="577"/>
      <c r="Q10" s="584">
        <f t="shared" si="3"/>
        <v>0</v>
      </c>
      <c r="R10" s="564"/>
      <c r="S10" s="577"/>
      <c r="T10" s="577"/>
      <c r="U10" s="584">
        <f t="shared" si="4"/>
        <v>0</v>
      </c>
      <c r="V10" s="564"/>
      <c r="W10" s="577"/>
      <c r="X10" s="577"/>
      <c r="Y10" s="584">
        <f t="shared" si="5"/>
        <v>0</v>
      </c>
      <c r="Z10" s="564"/>
      <c r="AA10" s="577"/>
      <c r="AB10" s="577"/>
      <c r="AC10" s="584">
        <f t="shared" si="6"/>
        <v>0</v>
      </c>
      <c r="AD10" s="564"/>
      <c r="AE10" s="577"/>
      <c r="AF10" s="577"/>
      <c r="AG10" s="584">
        <f t="shared" si="7"/>
        <v>0</v>
      </c>
      <c r="AH10" s="506"/>
    </row>
    <row r="11" spans="1:34" ht="21.95" customHeight="1" x14ac:dyDescent="0.25">
      <c r="A11" s="506"/>
      <c r="B11" s="564">
        <v>6</v>
      </c>
      <c r="C11" s="565" t="s">
        <v>510</v>
      </c>
      <c r="D11" s="566" t="s">
        <v>179</v>
      </c>
      <c r="E11" s="584">
        <f t="shared" si="0"/>
        <v>41</v>
      </c>
      <c r="F11" s="564"/>
      <c r="G11" s="576"/>
      <c r="H11" s="576"/>
      <c r="I11" s="584">
        <f t="shared" si="1"/>
        <v>0</v>
      </c>
      <c r="J11" s="564"/>
      <c r="K11" s="576"/>
      <c r="L11" s="576"/>
      <c r="M11" s="584">
        <f t="shared" si="2"/>
        <v>0</v>
      </c>
      <c r="N11" s="564">
        <v>1</v>
      </c>
      <c r="O11" s="576">
        <v>0</v>
      </c>
      <c r="P11" s="576">
        <v>1</v>
      </c>
      <c r="Q11" s="584">
        <f t="shared" si="3"/>
        <v>2</v>
      </c>
      <c r="R11" s="564">
        <v>4</v>
      </c>
      <c r="S11" s="576">
        <v>0</v>
      </c>
      <c r="T11" s="576">
        <v>1</v>
      </c>
      <c r="U11" s="584">
        <f t="shared" si="4"/>
        <v>5</v>
      </c>
      <c r="V11" s="564">
        <v>16</v>
      </c>
      <c r="W11" s="576">
        <v>4</v>
      </c>
      <c r="X11" s="576">
        <v>14</v>
      </c>
      <c r="Y11" s="584">
        <f t="shared" si="5"/>
        <v>34</v>
      </c>
      <c r="Z11" s="564"/>
      <c r="AA11" s="576"/>
      <c r="AB11" s="576"/>
      <c r="AC11" s="584">
        <f t="shared" si="6"/>
        <v>0</v>
      </c>
      <c r="AD11" s="564"/>
      <c r="AE11" s="576"/>
      <c r="AF11" s="576"/>
      <c r="AG11" s="584">
        <f t="shared" si="7"/>
        <v>0</v>
      </c>
      <c r="AH11" s="506"/>
    </row>
    <row r="12" spans="1:34" ht="21.95" customHeight="1" thickBot="1" x14ac:dyDescent="0.3">
      <c r="A12" s="506"/>
      <c r="B12" s="568">
        <v>7</v>
      </c>
      <c r="C12" s="569" t="s">
        <v>323</v>
      </c>
      <c r="D12" s="570" t="s">
        <v>61</v>
      </c>
      <c r="E12" s="585">
        <f t="shared" si="0"/>
        <v>38</v>
      </c>
      <c r="F12" s="568"/>
      <c r="G12" s="578"/>
      <c r="H12" s="578"/>
      <c r="I12" s="585">
        <f t="shared" si="1"/>
        <v>0</v>
      </c>
      <c r="J12" s="568">
        <v>16</v>
      </c>
      <c r="K12" s="578">
        <v>5</v>
      </c>
      <c r="L12" s="578">
        <v>17</v>
      </c>
      <c r="M12" s="585">
        <f t="shared" si="2"/>
        <v>38</v>
      </c>
      <c r="N12" s="568"/>
      <c r="O12" s="578"/>
      <c r="P12" s="578"/>
      <c r="Q12" s="585">
        <f t="shared" si="3"/>
        <v>0</v>
      </c>
      <c r="R12" s="568"/>
      <c r="S12" s="578"/>
      <c r="T12" s="578"/>
      <c r="U12" s="585">
        <f t="shared" si="4"/>
        <v>0</v>
      </c>
      <c r="V12" s="568"/>
      <c r="W12" s="578"/>
      <c r="X12" s="578"/>
      <c r="Y12" s="585">
        <f t="shared" si="5"/>
        <v>0</v>
      </c>
      <c r="Z12" s="568"/>
      <c r="AA12" s="636"/>
      <c r="AB12" s="636"/>
      <c r="AC12" s="585">
        <f t="shared" si="6"/>
        <v>0</v>
      </c>
      <c r="AD12" s="568"/>
      <c r="AE12" s="636"/>
      <c r="AF12" s="636"/>
      <c r="AG12" s="585">
        <f t="shared" si="7"/>
        <v>0</v>
      </c>
      <c r="AH12" s="506"/>
    </row>
    <row r="13" spans="1:34" ht="21.95" customHeight="1" thickTop="1" x14ac:dyDescent="0.25">
      <c r="A13" s="506"/>
      <c r="B13" s="631">
        <v>8</v>
      </c>
      <c r="C13" s="632" t="s">
        <v>191</v>
      </c>
      <c r="D13" s="633" t="s">
        <v>61</v>
      </c>
      <c r="E13" s="634">
        <f t="shared" si="0"/>
        <v>35</v>
      </c>
      <c r="F13" s="631">
        <v>4</v>
      </c>
      <c r="G13" s="635">
        <v>2</v>
      </c>
      <c r="H13" s="635">
        <v>6</v>
      </c>
      <c r="I13" s="634">
        <f t="shared" si="1"/>
        <v>12</v>
      </c>
      <c r="J13" s="631">
        <v>1</v>
      </c>
      <c r="K13" s="635">
        <v>0</v>
      </c>
      <c r="L13" s="635">
        <v>0</v>
      </c>
      <c r="M13" s="634">
        <f t="shared" si="2"/>
        <v>1</v>
      </c>
      <c r="N13" s="631">
        <v>1</v>
      </c>
      <c r="O13" s="635">
        <v>0</v>
      </c>
      <c r="P13" s="635">
        <v>1</v>
      </c>
      <c r="Q13" s="634">
        <f t="shared" si="3"/>
        <v>2</v>
      </c>
      <c r="R13" s="631">
        <v>11</v>
      </c>
      <c r="S13" s="635">
        <v>2</v>
      </c>
      <c r="T13" s="635">
        <v>7</v>
      </c>
      <c r="U13" s="634">
        <f t="shared" si="4"/>
        <v>20</v>
      </c>
      <c r="V13" s="631"/>
      <c r="W13" s="635"/>
      <c r="X13" s="635"/>
      <c r="Y13" s="634">
        <f t="shared" si="5"/>
        <v>0</v>
      </c>
      <c r="Z13" s="631"/>
      <c r="AA13" s="635"/>
      <c r="AB13" s="635"/>
      <c r="AC13" s="634">
        <f t="shared" si="6"/>
        <v>0</v>
      </c>
      <c r="AD13" s="631"/>
      <c r="AE13" s="635"/>
      <c r="AF13" s="635"/>
      <c r="AG13" s="634">
        <f t="shared" si="7"/>
        <v>0</v>
      </c>
      <c r="AH13" s="506"/>
    </row>
    <row r="14" spans="1:34" ht="21.95" customHeight="1" x14ac:dyDescent="0.25">
      <c r="A14" s="506"/>
      <c r="B14" s="564">
        <v>9</v>
      </c>
      <c r="C14" s="565" t="s">
        <v>506</v>
      </c>
      <c r="D14" s="567" t="s">
        <v>62</v>
      </c>
      <c r="E14" s="584">
        <f t="shared" si="0"/>
        <v>26</v>
      </c>
      <c r="F14" s="574">
        <v>2</v>
      </c>
      <c r="G14" s="579">
        <v>0</v>
      </c>
      <c r="H14" s="579">
        <v>2</v>
      </c>
      <c r="I14" s="584">
        <f t="shared" si="1"/>
        <v>4</v>
      </c>
      <c r="J14" s="574"/>
      <c r="K14" s="579"/>
      <c r="L14" s="579"/>
      <c r="M14" s="584">
        <f t="shared" si="2"/>
        <v>0</v>
      </c>
      <c r="N14" s="574">
        <v>1</v>
      </c>
      <c r="O14" s="579">
        <v>0</v>
      </c>
      <c r="P14" s="579">
        <v>1</v>
      </c>
      <c r="Q14" s="584">
        <f t="shared" si="3"/>
        <v>2</v>
      </c>
      <c r="R14" s="574">
        <v>7</v>
      </c>
      <c r="S14" s="579">
        <v>1</v>
      </c>
      <c r="T14" s="579">
        <v>4</v>
      </c>
      <c r="U14" s="584">
        <f t="shared" si="4"/>
        <v>12</v>
      </c>
      <c r="V14" s="574">
        <v>2</v>
      </c>
      <c r="W14" s="579">
        <v>1</v>
      </c>
      <c r="X14" s="579">
        <v>5</v>
      </c>
      <c r="Y14" s="584">
        <f t="shared" si="5"/>
        <v>8</v>
      </c>
      <c r="Z14" s="574"/>
      <c r="AA14" s="579"/>
      <c r="AB14" s="579"/>
      <c r="AC14" s="584">
        <f t="shared" si="6"/>
        <v>0</v>
      </c>
      <c r="AD14" s="574"/>
      <c r="AE14" s="579"/>
      <c r="AF14" s="579"/>
      <c r="AG14" s="584">
        <f t="shared" si="7"/>
        <v>0</v>
      </c>
      <c r="AH14" s="506"/>
    </row>
    <row r="15" spans="1:34" ht="21.95" customHeight="1" x14ac:dyDescent="0.25">
      <c r="A15" s="506"/>
      <c r="B15" s="564">
        <v>10</v>
      </c>
      <c r="C15" s="565" t="s">
        <v>507</v>
      </c>
      <c r="D15" s="566" t="s">
        <v>70</v>
      </c>
      <c r="E15" s="584">
        <f t="shared" si="0"/>
        <v>18</v>
      </c>
      <c r="F15" s="574"/>
      <c r="G15" s="580"/>
      <c r="H15" s="580"/>
      <c r="I15" s="584">
        <f t="shared" si="1"/>
        <v>0</v>
      </c>
      <c r="J15" s="574"/>
      <c r="K15" s="580"/>
      <c r="L15" s="580"/>
      <c r="M15" s="584">
        <f t="shared" si="2"/>
        <v>0</v>
      </c>
      <c r="N15" s="574"/>
      <c r="O15" s="580"/>
      <c r="P15" s="580"/>
      <c r="Q15" s="584">
        <f t="shared" si="3"/>
        <v>0</v>
      </c>
      <c r="R15" s="574">
        <v>7</v>
      </c>
      <c r="S15" s="580">
        <v>1</v>
      </c>
      <c r="T15" s="580">
        <v>4</v>
      </c>
      <c r="U15" s="584">
        <f t="shared" si="4"/>
        <v>12</v>
      </c>
      <c r="V15" s="574">
        <v>2</v>
      </c>
      <c r="W15" s="580">
        <v>0</v>
      </c>
      <c r="X15" s="580">
        <v>4</v>
      </c>
      <c r="Y15" s="584">
        <f t="shared" si="5"/>
        <v>6</v>
      </c>
      <c r="Z15" s="574"/>
      <c r="AA15" s="579"/>
      <c r="AB15" s="579"/>
      <c r="AC15" s="584">
        <f t="shared" si="6"/>
        <v>0</v>
      </c>
      <c r="AD15" s="574"/>
      <c r="AE15" s="579"/>
      <c r="AF15" s="579"/>
      <c r="AG15" s="584">
        <f t="shared" si="7"/>
        <v>0</v>
      </c>
      <c r="AH15" s="506"/>
    </row>
    <row r="16" spans="1:34" ht="21.95" customHeight="1" x14ac:dyDescent="0.25">
      <c r="A16" s="506"/>
      <c r="B16" s="564">
        <v>11</v>
      </c>
      <c r="C16" s="565" t="s">
        <v>186</v>
      </c>
      <c r="D16" s="567" t="s">
        <v>179</v>
      </c>
      <c r="E16" s="584">
        <f t="shared" si="0"/>
        <v>16</v>
      </c>
      <c r="F16" s="574">
        <v>2</v>
      </c>
      <c r="G16" s="579">
        <v>1</v>
      </c>
      <c r="H16" s="579">
        <v>4</v>
      </c>
      <c r="I16" s="584">
        <f t="shared" si="1"/>
        <v>7</v>
      </c>
      <c r="J16" s="574">
        <v>1</v>
      </c>
      <c r="K16" s="579">
        <v>0</v>
      </c>
      <c r="L16" s="579">
        <v>1</v>
      </c>
      <c r="M16" s="584">
        <f t="shared" si="2"/>
        <v>2</v>
      </c>
      <c r="N16" s="574">
        <v>2</v>
      </c>
      <c r="O16" s="579">
        <v>0</v>
      </c>
      <c r="P16" s="579">
        <v>0</v>
      </c>
      <c r="Q16" s="584">
        <f t="shared" si="3"/>
        <v>2</v>
      </c>
      <c r="R16" s="574">
        <v>4</v>
      </c>
      <c r="S16" s="579">
        <v>0</v>
      </c>
      <c r="T16" s="579">
        <v>0</v>
      </c>
      <c r="U16" s="584">
        <f t="shared" si="4"/>
        <v>4</v>
      </c>
      <c r="V16" s="574">
        <v>1</v>
      </c>
      <c r="W16" s="579">
        <v>0</v>
      </c>
      <c r="X16" s="579">
        <v>0</v>
      </c>
      <c r="Y16" s="584">
        <f t="shared" si="5"/>
        <v>1</v>
      </c>
      <c r="Z16" s="574"/>
      <c r="AA16" s="579"/>
      <c r="AB16" s="579"/>
      <c r="AC16" s="584">
        <f t="shared" si="6"/>
        <v>0</v>
      </c>
      <c r="AD16" s="574"/>
      <c r="AE16" s="579"/>
      <c r="AF16" s="579"/>
      <c r="AG16" s="584">
        <f t="shared" si="7"/>
        <v>0</v>
      </c>
      <c r="AH16" s="506"/>
    </row>
    <row r="17" spans="1:34" ht="21.95" customHeight="1" x14ac:dyDescent="0.25">
      <c r="A17" s="506"/>
      <c r="B17" s="564">
        <v>12</v>
      </c>
      <c r="C17" s="565" t="s">
        <v>197</v>
      </c>
      <c r="D17" s="567" t="s">
        <v>64</v>
      </c>
      <c r="E17" s="584">
        <f t="shared" si="0"/>
        <v>15</v>
      </c>
      <c r="F17" s="574">
        <v>1</v>
      </c>
      <c r="G17" s="579">
        <v>0</v>
      </c>
      <c r="H17" s="579">
        <v>2</v>
      </c>
      <c r="I17" s="584">
        <f t="shared" si="1"/>
        <v>3</v>
      </c>
      <c r="J17" s="574"/>
      <c r="K17" s="579"/>
      <c r="L17" s="579"/>
      <c r="M17" s="584">
        <f t="shared" si="2"/>
        <v>0</v>
      </c>
      <c r="N17" s="574">
        <v>4</v>
      </c>
      <c r="O17" s="579">
        <v>2</v>
      </c>
      <c r="P17" s="579">
        <v>6</v>
      </c>
      <c r="Q17" s="584">
        <f t="shared" si="3"/>
        <v>12</v>
      </c>
      <c r="R17" s="574"/>
      <c r="S17" s="579"/>
      <c r="T17" s="579"/>
      <c r="U17" s="584">
        <f t="shared" si="4"/>
        <v>0</v>
      </c>
      <c r="V17" s="574"/>
      <c r="W17" s="579"/>
      <c r="X17" s="579"/>
      <c r="Y17" s="584">
        <f t="shared" si="5"/>
        <v>0</v>
      </c>
      <c r="Z17" s="574"/>
      <c r="AA17" s="580"/>
      <c r="AB17" s="580"/>
      <c r="AC17" s="584">
        <f t="shared" si="6"/>
        <v>0</v>
      </c>
      <c r="AD17" s="574"/>
      <c r="AE17" s="580"/>
      <c r="AF17" s="580"/>
      <c r="AG17" s="584">
        <f t="shared" si="7"/>
        <v>0</v>
      </c>
      <c r="AH17" s="506"/>
    </row>
    <row r="18" spans="1:34" ht="21.95" customHeight="1" x14ac:dyDescent="0.25">
      <c r="A18" s="506"/>
      <c r="B18" s="564">
        <v>13</v>
      </c>
      <c r="C18" s="565" t="s">
        <v>543</v>
      </c>
      <c r="D18" s="567" t="s">
        <v>64</v>
      </c>
      <c r="E18" s="584">
        <f t="shared" si="0"/>
        <v>15</v>
      </c>
      <c r="F18" s="574"/>
      <c r="G18" s="579"/>
      <c r="H18" s="579"/>
      <c r="I18" s="584">
        <f t="shared" si="1"/>
        <v>0</v>
      </c>
      <c r="J18" s="574"/>
      <c r="K18" s="579"/>
      <c r="L18" s="579"/>
      <c r="M18" s="584">
        <f t="shared" si="2"/>
        <v>0</v>
      </c>
      <c r="N18" s="574"/>
      <c r="O18" s="579"/>
      <c r="P18" s="579"/>
      <c r="Q18" s="584">
        <f t="shared" si="3"/>
        <v>0</v>
      </c>
      <c r="R18" s="574"/>
      <c r="S18" s="579"/>
      <c r="T18" s="579"/>
      <c r="U18" s="584">
        <f t="shared" si="4"/>
        <v>0</v>
      </c>
      <c r="V18" s="574">
        <v>7</v>
      </c>
      <c r="W18" s="579">
        <v>2</v>
      </c>
      <c r="X18" s="579">
        <v>6</v>
      </c>
      <c r="Y18" s="584">
        <f t="shared" si="5"/>
        <v>15</v>
      </c>
      <c r="Z18" s="574"/>
      <c r="AA18" s="580"/>
      <c r="AB18" s="580"/>
      <c r="AC18" s="584">
        <f t="shared" si="6"/>
        <v>0</v>
      </c>
      <c r="AD18" s="574"/>
      <c r="AE18" s="580"/>
      <c r="AF18" s="580"/>
      <c r="AG18" s="584">
        <f t="shared" si="7"/>
        <v>0</v>
      </c>
      <c r="AH18" s="506"/>
    </row>
    <row r="19" spans="1:34" ht="21.95" customHeight="1" x14ac:dyDescent="0.25">
      <c r="A19" s="506"/>
      <c r="B19" s="564">
        <v>14</v>
      </c>
      <c r="C19" s="565" t="s">
        <v>505</v>
      </c>
      <c r="D19" s="566" t="s">
        <v>64</v>
      </c>
      <c r="E19" s="584">
        <f t="shared" si="0"/>
        <v>13</v>
      </c>
      <c r="F19" s="574"/>
      <c r="G19" s="580"/>
      <c r="H19" s="580"/>
      <c r="I19" s="584">
        <f t="shared" si="1"/>
        <v>0</v>
      </c>
      <c r="J19" s="574"/>
      <c r="K19" s="580"/>
      <c r="L19" s="580"/>
      <c r="M19" s="584">
        <f t="shared" si="2"/>
        <v>0</v>
      </c>
      <c r="N19" s="574"/>
      <c r="O19" s="580"/>
      <c r="P19" s="580"/>
      <c r="Q19" s="584">
        <f t="shared" si="3"/>
        <v>0</v>
      </c>
      <c r="R19" s="574">
        <v>7</v>
      </c>
      <c r="S19" s="580">
        <v>1</v>
      </c>
      <c r="T19" s="580">
        <v>5</v>
      </c>
      <c r="U19" s="584">
        <f t="shared" si="4"/>
        <v>13</v>
      </c>
      <c r="V19" s="574"/>
      <c r="W19" s="580"/>
      <c r="X19" s="580"/>
      <c r="Y19" s="584">
        <f t="shared" si="5"/>
        <v>0</v>
      </c>
      <c r="Z19" s="574"/>
      <c r="AA19" s="580"/>
      <c r="AB19" s="580"/>
      <c r="AC19" s="584">
        <f t="shared" si="6"/>
        <v>0</v>
      </c>
      <c r="AD19" s="574"/>
      <c r="AE19" s="580"/>
      <c r="AF19" s="580"/>
      <c r="AG19" s="584">
        <f t="shared" si="7"/>
        <v>0</v>
      </c>
      <c r="AH19" s="506"/>
    </row>
    <row r="20" spans="1:34" ht="21.95" customHeight="1" x14ac:dyDescent="0.25">
      <c r="A20" s="506"/>
      <c r="B20" s="564">
        <v>15</v>
      </c>
      <c r="C20" s="571" t="s">
        <v>184</v>
      </c>
      <c r="D20" s="573" t="s">
        <v>180</v>
      </c>
      <c r="E20" s="584">
        <f t="shared" si="0"/>
        <v>13</v>
      </c>
      <c r="F20" s="574">
        <v>1</v>
      </c>
      <c r="G20" s="580">
        <v>0</v>
      </c>
      <c r="H20" s="580">
        <v>0</v>
      </c>
      <c r="I20" s="584">
        <f t="shared" si="1"/>
        <v>1</v>
      </c>
      <c r="J20" s="574">
        <v>2</v>
      </c>
      <c r="K20" s="580">
        <v>0</v>
      </c>
      <c r="L20" s="580">
        <v>1</v>
      </c>
      <c r="M20" s="584">
        <f t="shared" si="2"/>
        <v>3</v>
      </c>
      <c r="N20" s="574">
        <v>1</v>
      </c>
      <c r="O20" s="580">
        <v>0</v>
      </c>
      <c r="P20" s="580">
        <v>1</v>
      </c>
      <c r="Q20" s="584">
        <f t="shared" si="3"/>
        <v>2</v>
      </c>
      <c r="R20" s="574">
        <v>4</v>
      </c>
      <c r="S20" s="580">
        <v>0</v>
      </c>
      <c r="T20" s="580">
        <v>0</v>
      </c>
      <c r="U20" s="584">
        <f t="shared" si="4"/>
        <v>4</v>
      </c>
      <c r="V20" s="574">
        <v>2</v>
      </c>
      <c r="W20" s="580">
        <v>0</v>
      </c>
      <c r="X20" s="580">
        <v>1</v>
      </c>
      <c r="Y20" s="584">
        <f t="shared" si="5"/>
        <v>3</v>
      </c>
      <c r="Z20" s="574"/>
      <c r="AA20" s="580"/>
      <c r="AB20" s="580"/>
      <c r="AC20" s="584">
        <f t="shared" si="6"/>
        <v>0</v>
      </c>
      <c r="AD20" s="574"/>
      <c r="AE20" s="580"/>
      <c r="AF20" s="580"/>
      <c r="AG20" s="584">
        <f t="shared" si="7"/>
        <v>0</v>
      </c>
      <c r="AH20" s="506"/>
    </row>
    <row r="21" spans="1:34" ht="21.95" customHeight="1" x14ac:dyDescent="0.25">
      <c r="A21" s="506"/>
      <c r="B21" s="564">
        <v>16</v>
      </c>
      <c r="C21" s="571" t="s">
        <v>200</v>
      </c>
      <c r="D21" s="573" t="s">
        <v>64</v>
      </c>
      <c r="E21" s="584">
        <f t="shared" si="0"/>
        <v>12</v>
      </c>
      <c r="F21" s="574">
        <v>1</v>
      </c>
      <c r="G21" s="580">
        <v>0</v>
      </c>
      <c r="H21" s="580">
        <v>1</v>
      </c>
      <c r="I21" s="584">
        <f t="shared" si="1"/>
        <v>2</v>
      </c>
      <c r="J21" s="574">
        <v>4</v>
      </c>
      <c r="K21" s="580">
        <v>1</v>
      </c>
      <c r="L21" s="580">
        <v>5</v>
      </c>
      <c r="M21" s="584">
        <f t="shared" si="2"/>
        <v>10</v>
      </c>
      <c r="N21" s="574"/>
      <c r="O21" s="580"/>
      <c r="P21" s="580"/>
      <c r="Q21" s="584">
        <f t="shared" si="3"/>
        <v>0</v>
      </c>
      <c r="R21" s="574"/>
      <c r="S21" s="580"/>
      <c r="T21" s="580"/>
      <c r="U21" s="584">
        <f t="shared" si="4"/>
        <v>0</v>
      </c>
      <c r="V21" s="574"/>
      <c r="W21" s="580"/>
      <c r="X21" s="580"/>
      <c r="Y21" s="584">
        <f t="shared" si="5"/>
        <v>0</v>
      </c>
      <c r="Z21" s="574"/>
      <c r="AA21" s="580"/>
      <c r="AB21" s="580"/>
      <c r="AC21" s="584">
        <f t="shared" si="6"/>
        <v>0</v>
      </c>
      <c r="AD21" s="574"/>
      <c r="AE21" s="580"/>
      <c r="AF21" s="580"/>
      <c r="AG21" s="584">
        <f t="shared" si="7"/>
        <v>0</v>
      </c>
      <c r="AH21" s="506"/>
    </row>
    <row r="22" spans="1:34" ht="21.95" customHeight="1" x14ac:dyDescent="0.25">
      <c r="A22" s="506"/>
      <c r="B22" s="564">
        <v>17</v>
      </c>
      <c r="C22" s="571" t="s">
        <v>185</v>
      </c>
      <c r="D22" s="572" t="s">
        <v>65</v>
      </c>
      <c r="E22" s="584">
        <f t="shared" si="0"/>
        <v>11</v>
      </c>
      <c r="F22" s="574">
        <v>1</v>
      </c>
      <c r="G22" s="579">
        <v>0</v>
      </c>
      <c r="H22" s="579">
        <v>0</v>
      </c>
      <c r="I22" s="584">
        <f t="shared" si="1"/>
        <v>1</v>
      </c>
      <c r="J22" s="574">
        <v>4</v>
      </c>
      <c r="K22" s="579">
        <v>1</v>
      </c>
      <c r="L22" s="579">
        <v>3</v>
      </c>
      <c r="M22" s="584">
        <f t="shared" si="2"/>
        <v>8</v>
      </c>
      <c r="N22" s="574">
        <v>1</v>
      </c>
      <c r="O22" s="579">
        <v>0</v>
      </c>
      <c r="P22" s="579">
        <v>0</v>
      </c>
      <c r="Q22" s="584">
        <f t="shared" si="3"/>
        <v>1</v>
      </c>
      <c r="R22" s="574"/>
      <c r="S22" s="579"/>
      <c r="T22" s="579"/>
      <c r="U22" s="584">
        <f t="shared" si="4"/>
        <v>0</v>
      </c>
      <c r="V22" s="574">
        <v>1</v>
      </c>
      <c r="W22" s="579">
        <v>0</v>
      </c>
      <c r="X22" s="579">
        <v>0</v>
      </c>
      <c r="Y22" s="584">
        <f t="shared" si="5"/>
        <v>1</v>
      </c>
      <c r="Z22" s="574"/>
      <c r="AA22" s="580"/>
      <c r="AB22" s="580"/>
      <c r="AC22" s="584">
        <f t="shared" si="6"/>
        <v>0</v>
      </c>
      <c r="AD22" s="574"/>
      <c r="AE22" s="580"/>
      <c r="AF22" s="580"/>
      <c r="AG22" s="584">
        <f t="shared" si="7"/>
        <v>0</v>
      </c>
      <c r="AH22" s="506"/>
    </row>
    <row r="23" spans="1:34" ht="21.95" customHeight="1" x14ac:dyDescent="0.25">
      <c r="A23" s="506"/>
      <c r="B23" s="564">
        <v>18</v>
      </c>
      <c r="C23" s="571" t="s">
        <v>193</v>
      </c>
      <c r="D23" s="573" t="s">
        <v>64</v>
      </c>
      <c r="E23" s="584">
        <f t="shared" si="0"/>
        <v>9</v>
      </c>
      <c r="F23" s="574">
        <v>4</v>
      </c>
      <c r="G23" s="580">
        <v>1</v>
      </c>
      <c r="H23" s="580">
        <v>4</v>
      </c>
      <c r="I23" s="584">
        <f t="shared" si="1"/>
        <v>9</v>
      </c>
      <c r="J23" s="574"/>
      <c r="K23" s="580"/>
      <c r="L23" s="580"/>
      <c r="M23" s="584">
        <f t="shared" si="2"/>
        <v>0</v>
      </c>
      <c r="N23" s="574"/>
      <c r="O23" s="580"/>
      <c r="P23" s="580"/>
      <c r="Q23" s="584">
        <f t="shared" si="3"/>
        <v>0</v>
      </c>
      <c r="R23" s="574"/>
      <c r="S23" s="580"/>
      <c r="T23" s="580"/>
      <c r="U23" s="584">
        <f t="shared" si="4"/>
        <v>0</v>
      </c>
      <c r="V23" s="574"/>
      <c r="W23" s="580"/>
      <c r="X23" s="580"/>
      <c r="Y23" s="584">
        <f t="shared" si="5"/>
        <v>0</v>
      </c>
      <c r="Z23" s="574"/>
      <c r="AA23" s="579"/>
      <c r="AB23" s="579"/>
      <c r="AC23" s="584">
        <f t="shared" si="6"/>
        <v>0</v>
      </c>
      <c r="AD23" s="574"/>
      <c r="AE23" s="579"/>
      <c r="AF23" s="579"/>
      <c r="AG23" s="584">
        <f t="shared" si="7"/>
        <v>0</v>
      </c>
      <c r="AH23" s="506"/>
    </row>
    <row r="24" spans="1:34" ht="21.95" customHeight="1" x14ac:dyDescent="0.25">
      <c r="A24" s="506"/>
      <c r="B24" s="574">
        <v>19</v>
      </c>
      <c r="C24" s="571" t="s">
        <v>544</v>
      </c>
      <c r="D24" s="572"/>
      <c r="E24" s="584">
        <f t="shared" si="0"/>
        <v>9</v>
      </c>
      <c r="F24" s="574"/>
      <c r="G24" s="579"/>
      <c r="H24" s="579"/>
      <c r="I24" s="584">
        <f t="shared" si="1"/>
        <v>0</v>
      </c>
      <c r="J24" s="574"/>
      <c r="K24" s="579"/>
      <c r="L24" s="579"/>
      <c r="M24" s="584">
        <f t="shared" si="2"/>
        <v>0</v>
      </c>
      <c r="N24" s="574"/>
      <c r="O24" s="579"/>
      <c r="P24" s="579"/>
      <c r="Q24" s="584">
        <f t="shared" si="3"/>
        <v>0</v>
      </c>
      <c r="R24" s="574"/>
      <c r="S24" s="579"/>
      <c r="T24" s="579"/>
      <c r="U24" s="584">
        <f t="shared" si="4"/>
        <v>0</v>
      </c>
      <c r="V24" s="574">
        <v>4</v>
      </c>
      <c r="W24" s="579">
        <v>1</v>
      </c>
      <c r="X24" s="579">
        <v>4</v>
      </c>
      <c r="Y24" s="584">
        <f t="shared" si="5"/>
        <v>9</v>
      </c>
      <c r="Z24" s="574"/>
      <c r="AA24" s="580"/>
      <c r="AB24" s="580"/>
      <c r="AC24" s="584">
        <f t="shared" si="6"/>
        <v>0</v>
      </c>
      <c r="AD24" s="574"/>
      <c r="AE24" s="580"/>
      <c r="AF24" s="580"/>
      <c r="AG24" s="584">
        <f t="shared" si="7"/>
        <v>0</v>
      </c>
      <c r="AH24" s="506"/>
    </row>
    <row r="25" spans="1:34" ht="21.95" customHeight="1" x14ac:dyDescent="0.25">
      <c r="A25" s="506"/>
      <c r="B25" s="574">
        <v>20</v>
      </c>
      <c r="C25" s="571" t="s">
        <v>201</v>
      </c>
      <c r="D25" s="572" t="s">
        <v>70</v>
      </c>
      <c r="E25" s="584">
        <f t="shared" si="0"/>
        <v>8</v>
      </c>
      <c r="F25" s="574">
        <v>4</v>
      </c>
      <c r="G25" s="579">
        <v>1</v>
      </c>
      <c r="H25" s="579">
        <v>3</v>
      </c>
      <c r="I25" s="584">
        <f t="shared" si="1"/>
        <v>8</v>
      </c>
      <c r="J25" s="574"/>
      <c r="K25" s="579"/>
      <c r="L25" s="579"/>
      <c r="M25" s="584">
        <f t="shared" si="2"/>
        <v>0</v>
      </c>
      <c r="N25" s="574"/>
      <c r="O25" s="579"/>
      <c r="P25" s="579"/>
      <c r="Q25" s="584">
        <f t="shared" si="3"/>
        <v>0</v>
      </c>
      <c r="R25" s="574"/>
      <c r="S25" s="579"/>
      <c r="T25" s="579"/>
      <c r="U25" s="584">
        <f t="shared" si="4"/>
        <v>0</v>
      </c>
      <c r="V25" s="574"/>
      <c r="W25" s="579"/>
      <c r="X25" s="579"/>
      <c r="Y25" s="584">
        <f t="shared" si="5"/>
        <v>0</v>
      </c>
      <c r="Z25" s="574"/>
      <c r="AA25" s="579"/>
      <c r="AB25" s="579"/>
      <c r="AC25" s="584">
        <f t="shared" si="6"/>
        <v>0</v>
      </c>
      <c r="AD25" s="574"/>
      <c r="AE25" s="579"/>
      <c r="AF25" s="579"/>
      <c r="AG25" s="584">
        <f t="shared" si="7"/>
        <v>0</v>
      </c>
      <c r="AH25" s="506"/>
    </row>
    <row r="26" spans="1:34" ht="21.95" customHeight="1" x14ac:dyDescent="0.25">
      <c r="A26" s="506"/>
      <c r="B26" s="574">
        <v>21</v>
      </c>
      <c r="C26" s="571" t="s">
        <v>183</v>
      </c>
      <c r="D26" s="573" t="s">
        <v>179</v>
      </c>
      <c r="E26" s="584">
        <f t="shared" si="0"/>
        <v>8</v>
      </c>
      <c r="F26" s="574">
        <v>2</v>
      </c>
      <c r="G26" s="580">
        <v>0</v>
      </c>
      <c r="H26" s="580">
        <v>2</v>
      </c>
      <c r="I26" s="584">
        <f t="shared" si="1"/>
        <v>4</v>
      </c>
      <c r="J26" s="574">
        <v>2</v>
      </c>
      <c r="K26" s="580">
        <v>0</v>
      </c>
      <c r="L26" s="580">
        <v>2</v>
      </c>
      <c r="M26" s="584">
        <f t="shared" si="2"/>
        <v>4</v>
      </c>
      <c r="N26" s="574"/>
      <c r="O26" s="580"/>
      <c r="P26" s="580"/>
      <c r="Q26" s="584">
        <f t="shared" si="3"/>
        <v>0</v>
      </c>
      <c r="R26" s="574"/>
      <c r="S26" s="580"/>
      <c r="T26" s="580"/>
      <c r="U26" s="584">
        <f t="shared" si="4"/>
        <v>0</v>
      </c>
      <c r="V26" s="574"/>
      <c r="W26" s="580"/>
      <c r="X26" s="580"/>
      <c r="Y26" s="584">
        <f t="shared" si="5"/>
        <v>0</v>
      </c>
      <c r="Z26" s="574"/>
      <c r="AA26" s="580"/>
      <c r="AB26" s="580"/>
      <c r="AC26" s="584">
        <f t="shared" si="6"/>
        <v>0</v>
      </c>
      <c r="AD26" s="574"/>
      <c r="AE26" s="580"/>
      <c r="AF26" s="580"/>
      <c r="AG26" s="584">
        <f t="shared" si="7"/>
        <v>0</v>
      </c>
      <c r="AH26" s="506"/>
    </row>
    <row r="27" spans="1:34" ht="21.95" customHeight="1" x14ac:dyDescent="0.25">
      <c r="A27" s="506"/>
      <c r="B27" s="574">
        <v>22</v>
      </c>
      <c r="C27" s="571" t="s">
        <v>198</v>
      </c>
      <c r="D27" s="573" t="s">
        <v>64</v>
      </c>
      <c r="E27" s="584">
        <f t="shared" si="0"/>
        <v>7</v>
      </c>
      <c r="F27" s="574">
        <v>2</v>
      </c>
      <c r="G27" s="580">
        <v>1</v>
      </c>
      <c r="H27" s="580">
        <v>4</v>
      </c>
      <c r="I27" s="584">
        <f t="shared" si="1"/>
        <v>7</v>
      </c>
      <c r="J27" s="574"/>
      <c r="K27" s="580"/>
      <c r="L27" s="580"/>
      <c r="M27" s="584">
        <f t="shared" si="2"/>
        <v>0</v>
      </c>
      <c r="N27" s="574"/>
      <c r="O27" s="580"/>
      <c r="P27" s="580"/>
      <c r="Q27" s="584">
        <f t="shared" si="3"/>
        <v>0</v>
      </c>
      <c r="R27" s="574"/>
      <c r="S27" s="580"/>
      <c r="T27" s="580"/>
      <c r="U27" s="584">
        <f t="shared" si="4"/>
        <v>0</v>
      </c>
      <c r="V27" s="574"/>
      <c r="W27" s="580"/>
      <c r="X27" s="580"/>
      <c r="Y27" s="584">
        <f t="shared" si="5"/>
        <v>0</v>
      </c>
      <c r="Z27" s="574"/>
      <c r="AA27" s="580"/>
      <c r="AB27" s="580"/>
      <c r="AC27" s="584">
        <f t="shared" si="6"/>
        <v>0</v>
      </c>
      <c r="AD27" s="574"/>
      <c r="AE27" s="580"/>
      <c r="AF27" s="580"/>
      <c r="AG27" s="584">
        <f t="shared" si="7"/>
        <v>0</v>
      </c>
      <c r="AH27" s="506"/>
    </row>
    <row r="28" spans="1:34" ht="21.95" customHeight="1" x14ac:dyDescent="0.25">
      <c r="A28" s="506"/>
      <c r="B28" s="574">
        <v>23</v>
      </c>
      <c r="C28" s="571" t="s">
        <v>545</v>
      </c>
      <c r="D28" s="572"/>
      <c r="E28" s="584">
        <f t="shared" si="0"/>
        <v>7</v>
      </c>
      <c r="F28" s="574"/>
      <c r="G28" s="579"/>
      <c r="H28" s="579"/>
      <c r="I28" s="584">
        <f t="shared" si="1"/>
        <v>0</v>
      </c>
      <c r="J28" s="574"/>
      <c r="K28" s="579"/>
      <c r="L28" s="579"/>
      <c r="M28" s="584">
        <f t="shared" si="2"/>
        <v>0</v>
      </c>
      <c r="N28" s="574"/>
      <c r="O28" s="579"/>
      <c r="P28" s="579"/>
      <c r="Q28" s="584">
        <f t="shared" si="3"/>
        <v>0</v>
      </c>
      <c r="R28" s="574"/>
      <c r="S28" s="579"/>
      <c r="T28" s="579"/>
      <c r="U28" s="584">
        <f t="shared" si="4"/>
        <v>0</v>
      </c>
      <c r="V28" s="574">
        <v>2</v>
      </c>
      <c r="W28" s="579">
        <v>1</v>
      </c>
      <c r="X28" s="579">
        <v>4</v>
      </c>
      <c r="Y28" s="584">
        <f t="shared" si="5"/>
        <v>7</v>
      </c>
      <c r="Z28" s="574"/>
      <c r="AA28" s="579"/>
      <c r="AB28" s="579"/>
      <c r="AC28" s="584">
        <f t="shared" si="6"/>
        <v>0</v>
      </c>
      <c r="AD28" s="574"/>
      <c r="AE28" s="579"/>
      <c r="AF28" s="579"/>
      <c r="AG28" s="584">
        <f t="shared" si="7"/>
        <v>0</v>
      </c>
      <c r="AH28" s="506"/>
    </row>
    <row r="29" spans="1:34" ht="21.95" customHeight="1" x14ac:dyDescent="0.25">
      <c r="A29" s="506"/>
      <c r="B29" s="574">
        <v>24</v>
      </c>
      <c r="C29" s="571" t="s">
        <v>195</v>
      </c>
      <c r="D29" s="572" t="s">
        <v>64</v>
      </c>
      <c r="E29" s="584">
        <f t="shared" si="0"/>
        <v>7</v>
      </c>
      <c r="F29" s="574">
        <v>2</v>
      </c>
      <c r="G29" s="579">
        <v>1</v>
      </c>
      <c r="H29" s="579">
        <v>4</v>
      </c>
      <c r="I29" s="584">
        <f t="shared" si="1"/>
        <v>7</v>
      </c>
      <c r="J29" s="574"/>
      <c r="K29" s="579"/>
      <c r="L29" s="579"/>
      <c r="M29" s="584">
        <f t="shared" si="2"/>
        <v>0</v>
      </c>
      <c r="N29" s="574"/>
      <c r="O29" s="579"/>
      <c r="P29" s="579"/>
      <c r="Q29" s="584">
        <f t="shared" si="3"/>
        <v>0</v>
      </c>
      <c r="R29" s="574"/>
      <c r="S29" s="579"/>
      <c r="T29" s="579"/>
      <c r="U29" s="584">
        <f t="shared" si="4"/>
        <v>0</v>
      </c>
      <c r="V29" s="574"/>
      <c r="W29" s="579"/>
      <c r="X29" s="579"/>
      <c r="Y29" s="584">
        <f t="shared" si="5"/>
        <v>0</v>
      </c>
      <c r="Z29" s="574"/>
      <c r="AA29" s="580"/>
      <c r="AB29" s="580"/>
      <c r="AC29" s="584">
        <f t="shared" si="6"/>
        <v>0</v>
      </c>
      <c r="AD29" s="574"/>
      <c r="AE29" s="580"/>
      <c r="AF29" s="580"/>
      <c r="AG29" s="584">
        <f t="shared" si="7"/>
        <v>0</v>
      </c>
      <c r="AH29" s="506"/>
    </row>
    <row r="30" spans="1:34" ht="21.95" customHeight="1" x14ac:dyDescent="0.25">
      <c r="A30" s="506"/>
      <c r="B30" s="574">
        <v>25</v>
      </c>
      <c r="C30" s="571" t="s">
        <v>512</v>
      </c>
      <c r="D30" s="573" t="s">
        <v>532</v>
      </c>
      <c r="E30" s="584">
        <f t="shared" si="0"/>
        <v>6</v>
      </c>
      <c r="F30" s="574"/>
      <c r="G30" s="580"/>
      <c r="H30" s="580"/>
      <c r="I30" s="584">
        <f t="shared" si="1"/>
        <v>0</v>
      </c>
      <c r="J30" s="574"/>
      <c r="K30" s="580"/>
      <c r="L30" s="580"/>
      <c r="M30" s="584">
        <f t="shared" si="2"/>
        <v>0</v>
      </c>
      <c r="N30" s="574"/>
      <c r="O30" s="580"/>
      <c r="P30" s="580"/>
      <c r="Q30" s="584">
        <f t="shared" si="3"/>
        <v>0</v>
      </c>
      <c r="R30" s="574">
        <v>4</v>
      </c>
      <c r="S30" s="580">
        <v>0</v>
      </c>
      <c r="T30" s="580">
        <v>2</v>
      </c>
      <c r="U30" s="584">
        <f t="shared" si="4"/>
        <v>6</v>
      </c>
      <c r="V30" s="574"/>
      <c r="W30" s="580"/>
      <c r="X30" s="580"/>
      <c r="Y30" s="584">
        <f t="shared" si="5"/>
        <v>0</v>
      </c>
      <c r="Z30" s="574"/>
      <c r="AA30" s="580"/>
      <c r="AB30" s="580"/>
      <c r="AC30" s="584">
        <f t="shared" si="6"/>
        <v>0</v>
      </c>
      <c r="AD30" s="574"/>
      <c r="AE30" s="580"/>
      <c r="AF30" s="580"/>
      <c r="AG30" s="584">
        <f t="shared" si="7"/>
        <v>0</v>
      </c>
      <c r="AH30" s="506"/>
    </row>
    <row r="31" spans="1:34" ht="21.95" customHeight="1" x14ac:dyDescent="0.25">
      <c r="A31" s="506"/>
      <c r="B31" s="574">
        <v>26</v>
      </c>
      <c r="C31" s="571" t="s">
        <v>513</v>
      </c>
      <c r="D31" s="573" t="s">
        <v>533</v>
      </c>
      <c r="E31" s="584">
        <f t="shared" si="0"/>
        <v>6</v>
      </c>
      <c r="F31" s="574"/>
      <c r="G31" s="580"/>
      <c r="H31" s="580"/>
      <c r="I31" s="584">
        <f t="shared" si="1"/>
        <v>0</v>
      </c>
      <c r="J31" s="574"/>
      <c r="K31" s="580"/>
      <c r="L31" s="580"/>
      <c r="M31" s="584">
        <f t="shared" si="2"/>
        <v>0</v>
      </c>
      <c r="N31" s="574"/>
      <c r="O31" s="580"/>
      <c r="P31" s="580"/>
      <c r="Q31" s="584">
        <f t="shared" si="3"/>
        <v>0</v>
      </c>
      <c r="R31" s="574">
        <v>4</v>
      </c>
      <c r="S31" s="580">
        <v>0</v>
      </c>
      <c r="T31" s="580">
        <v>1</v>
      </c>
      <c r="U31" s="584">
        <f t="shared" si="4"/>
        <v>5</v>
      </c>
      <c r="V31" s="574">
        <v>1</v>
      </c>
      <c r="W31" s="580">
        <v>0</v>
      </c>
      <c r="X31" s="580">
        <v>0</v>
      </c>
      <c r="Y31" s="584">
        <f t="shared" si="5"/>
        <v>1</v>
      </c>
      <c r="Z31" s="574"/>
      <c r="AA31" s="580"/>
      <c r="AB31" s="580"/>
      <c r="AC31" s="584">
        <f t="shared" si="6"/>
        <v>0</v>
      </c>
      <c r="AD31" s="574"/>
      <c r="AE31" s="580"/>
      <c r="AF31" s="580"/>
      <c r="AG31" s="584">
        <f t="shared" si="7"/>
        <v>0</v>
      </c>
      <c r="AH31" s="506"/>
    </row>
    <row r="32" spans="1:34" ht="21.95" customHeight="1" x14ac:dyDescent="0.25">
      <c r="A32" s="506"/>
      <c r="B32" s="574">
        <v>27</v>
      </c>
      <c r="C32" s="571" t="s">
        <v>546</v>
      </c>
      <c r="D32" s="572"/>
      <c r="E32" s="584">
        <f t="shared" si="0"/>
        <v>6</v>
      </c>
      <c r="F32" s="574"/>
      <c r="G32" s="579"/>
      <c r="H32" s="579"/>
      <c r="I32" s="584">
        <f t="shared" si="1"/>
        <v>0</v>
      </c>
      <c r="J32" s="574"/>
      <c r="K32" s="579"/>
      <c r="L32" s="579"/>
      <c r="M32" s="584">
        <f t="shared" si="2"/>
        <v>0</v>
      </c>
      <c r="N32" s="574"/>
      <c r="O32" s="579"/>
      <c r="P32" s="579"/>
      <c r="Q32" s="584">
        <f t="shared" si="3"/>
        <v>0</v>
      </c>
      <c r="R32" s="574"/>
      <c r="S32" s="579"/>
      <c r="T32" s="579"/>
      <c r="U32" s="584">
        <f t="shared" si="4"/>
        <v>0</v>
      </c>
      <c r="V32" s="574">
        <v>2</v>
      </c>
      <c r="W32" s="579">
        <v>1</v>
      </c>
      <c r="X32" s="579">
        <v>3</v>
      </c>
      <c r="Y32" s="584">
        <f t="shared" si="5"/>
        <v>6</v>
      </c>
      <c r="Z32" s="574"/>
      <c r="AA32" s="580"/>
      <c r="AB32" s="580"/>
      <c r="AC32" s="584">
        <f t="shared" si="6"/>
        <v>0</v>
      </c>
      <c r="AD32" s="574"/>
      <c r="AE32" s="580"/>
      <c r="AF32" s="580"/>
      <c r="AG32" s="584">
        <f t="shared" si="7"/>
        <v>0</v>
      </c>
      <c r="AH32" s="506"/>
    </row>
    <row r="33" spans="1:34" ht="21.95" customHeight="1" x14ac:dyDescent="0.25">
      <c r="A33" s="506"/>
      <c r="B33" s="574">
        <v>28</v>
      </c>
      <c r="C33" s="571" t="s">
        <v>187</v>
      </c>
      <c r="D33" s="572" t="s">
        <v>64</v>
      </c>
      <c r="E33" s="584">
        <f t="shared" si="0"/>
        <v>5</v>
      </c>
      <c r="F33" s="574">
        <v>2</v>
      </c>
      <c r="G33" s="579">
        <v>0</v>
      </c>
      <c r="H33" s="579">
        <v>1</v>
      </c>
      <c r="I33" s="584">
        <f t="shared" si="1"/>
        <v>3</v>
      </c>
      <c r="J33" s="574"/>
      <c r="K33" s="579"/>
      <c r="L33" s="579"/>
      <c r="M33" s="584">
        <f t="shared" si="2"/>
        <v>0</v>
      </c>
      <c r="N33" s="574">
        <v>1</v>
      </c>
      <c r="O33" s="579">
        <v>0</v>
      </c>
      <c r="P33" s="579">
        <v>1</v>
      </c>
      <c r="Q33" s="584">
        <f t="shared" si="3"/>
        <v>2</v>
      </c>
      <c r="R33" s="574"/>
      <c r="S33" s="579"/>
      <c r="T33" s="579"/>
      <c r="U33" s="584">
        <f t="shared" si="4"/>
        <v>0</v>
      </c>
      <c r="V33" s="574"/>
      <c r="W33" s="579"/>
      <c r="X33" s="579"/>
      <c r="Y33" s="584">
        <f t="shared" si="5"/>
        <v>0</v>
      </c>
      <c r="Z33" s="574"/>
      <c r="AA33" s="580"/>
      <c r="AB33" s="580"/>
      <c r="AC33" s="584">
        <f t="shared" si="6"/>
        <v>0</v>
      </c>
      <c r="AD33" s="574"/>
      <c r="AE33" s="580"/>
      <c r="AF33" s="580"/>
      <c r="AG33" s="584">
        <f t="shared" si="7"/>
        <v>0</v>
      </c>
      <c r="AH33" s="506"/>
    </row>
    <row r="34" spans="1:34" ht="21.95" customHeight="1" x14ac:dyDescent="0.25">
      <c r="A34" s="506"/>
      <c r="B34" s="574">
        <v>29</v>
      </c>
      <c r="C34" s="571" t="s">
        <v>508</v>
      </c>
      <c r="D34" s="573" t="s">
        <v>179</v>
      </c>
      <c r="E34" s="584">
        <f t="shared" si="0"/>
        <v>4</v>
      </c>
      <c r="F34" s="574"/>
      <c r="G34" s="580"/>
      <c r="H34" s="580"/>
      <c r="I34" s="584">
        <f t="shared" si="1"/>
        <v>0</v>
      </c>
      <c r="J34" s="574"/>
      <c r="K34" s="580"/>
      <c r="L34" s="580"/>
      <c r="M34" s="584">
        <f t="shared" si="2"/>
        <v>0</v>
      </c>
      <c r="N34" s="574"/>
      <c r="O34" s="580"/>
      <c r="P34" s="580"/>
      <c r="Q34" s="584">
        <f t="shared" si="3"/>
        <v>0</v>
      </c>
      <c r="R34" s="574">
        <v>4</v>
      </c>
      <c r="S34" s="580">
        <v>0</v>
      </c>
      <c r="T34" s="580">
        <v>0</v>
      </c>
      <c r="U34" s="584">
        <f t="shared" si="4"/>
        <v>4</v>
      </c>
      <c r="V34" s="574"/>
      <c r="W34" s="580"/>
      <c r="X34" s="580"/>
      <c r="Y34" s="584">
        <f t="shared" si="5"/>
        <v>0</v>
      </c>
      <c r="Z34" s="574"/>
      <c r="AA34" s="580"/>
      <c r="AB34" s="580"/>
      <c r="AC34" s="584">
        <f t="shared" si="6"/>
        <v>0</v>
      </c>
      <c r="AD34" s="574"/>
      <c r="AE34" s="580"/>
      <c r="AF34" s="580"/>
      <c r="AG34" s="584">
        <f t="shared" si="7"/>
        <v>0</v>
      </c>
      <c r="AH34" s="506"/>
    </row>
    <row r="35" spans="1:34" ht="21.95" customHeight="1" x14ac:dyDescent="0.25">
      <c r="A35" s="506"/>
      <c r="B35" s="574">
        <v>30</v>
      </c>
      <c r="C35" s="571" t="s">
        <v>511</v>
      </c>
      <c r="D35" s="573" t="s">
        <v>534</v>
      </c>
      <c r="E35" s="584">
        <f t="shared" si="0"/>
        <v>4</v>
      </c>
      <c r="F35" s="574"/>
      <c r="G35" s="580"/>
      <c r="H35" s="580"/>
      <c r="I35" s="584">
        <f t="shared" si="1"/>
        <v>0</v>
      </c>
      <c r="J35" s="574"/>
      <c r="K35" s="580"/>
      <c r="L35" s="580"/>
      <c r="M35" s="584">
        <f t="shared" si="2"/>
        <v>0</v>
      </c>
      <c r="N35" s="574"/>
      <c r="O35" s="580"/>
      <c r="P35" s="580"/>
      <c r="Q35" s="584">
        <f t="shared" si="3"/>
        <v>0</v>
      </c>
      <c r="R35" s="574">
        <v>4</v>
      </c>
      <c r="S35" s="580">
        <v>0</v>
      </c>
      <c r="T35" s="580">
        <v>0</v>
      </c>
      <c r="U35" s="584">
        <f t="shared" si="4"/>
        <v>4</v>
      </c>
      <c r="V35" s="574"/>
      <c r="W35" s="580"/>
      <c r="X35" s="580"/>
      <c r="Y35" s="584">
        <f t="shared" si="5"/>
        <v>0</v>
      </c>
      <c r="Z35" s="574"/>
      <c r="AA35" s="580"/>
      <c r="AB35" s="580"/>
      <c r="AC35" s="584">
        <f t="shared" si="6"/>
        <v>0</v>
      </c>
      <c r="AD35" s="574"/>
      <c r="AE35" s="580"/>
      <c r="AF35" s="580"/>
      <c r="AG35" s="584">
        <f t="shared" si="7"/>
        <v>0</v>
      </c>
      <c r="AH35" s="506"/>
    </row>
    <row r="36" spans="1:34" ht="21.95" customHeight="1" x14ac:dyDescent="0.25">
      <c r="A36" s="506"/>
      <c r="B36" s="574">
        <v>31</v>
      </c>
      <c r="C36" s="571" t="s">
        <v>509</v>
      </c>
      <c r="D36" s="573" t="s">
        <v>64</v>
      </c>
      <c r="E36" s="584">
        <f t="shared" si="0"/>
        <v>4</v>
      </c>
      <c r="F36" s="574"/>
      <c r="G36" s="580"/>
      <c r="H36" s="580"/>
      <c r="I36" s="584">
        <f t="shared" si="1"/>
        <v>0</v>
      </c>
      <c r="J36" s="574"/>
      <c r="K36" s="580"/>
      <c r="L36" s="580"/>
      <c r="M36" s="584">
        <f t="shared" si="2"/>
        <v>0</v>
      </c>
      <c r="N36" s="574"/>
      <c r="O36" s="580"/>
      <c r="P36" s="580"/>
      <c r="Q36" s="584">
        <f t="shared" si="3"/>
        <v>0</v>
      </c>
      <c r="R36" s="574">
        <v>4</v>
      </c>
      <c r="S36" s="580">
        <v>0</v>
      </c>
      <c r="T36" s="580">
        <v>0</v>
      </c>
      <c r="U36" s="584">
        <f t="shared" si="4"/>
        <v>4</v>
      </c>
      <c r="V36" s="574"/>
      <c r="W36" s="580"/>
      <c r="X36" s="580"/>
      <c r="Y36" s="584">
        <f t="shared" si="5"/>
        <v>0</v>
      </c>
      <c r="Z36" s="574"/>
      <c r="AA36" s="580"/>
      <c r="AB36" s="580"/>
      <c r="AC36" s="584">
        <f t="shared" si="6"/>
        <v>0</v>
      </c>
      <c r="AD36" s="574"/>
      <c r="AE36" s="580"/>
      <c r="AF36" s="580"/>
      <c r="AG36" s="584">
        <f t="shared" si="7"/>
        <v>0</v>
      </c>
      <c r="AH36" s="506"/>
    </row>
    <row r="37" spans="1:34" ht="21.95" customHeight="1" x14ac:dyDescent="0.25">
      <c r="A37" s="506"/>
      <c r="B37" s="574">
        <v>33</v>
      </c>
      <c r="C37" s="571" t="s">
        <v>324</v>
      </c>
      <c r="D37" s="573" t="s">
        <v>70</v>
      </c>
      <c r="E37" s="584">
        <f t="shared" si="0"/>
        <v>3</v>
      </c>
      <c r="F37" s="574"/>
      <c r="G37" s="580"/>
      <c r="H37" s="580"/>
      <c r="I37" s="584">
        <f t="shared" si="1"/>
        <v>0</v>
      </c>
      <c r="J37" s="574">
        <v>2</v>
      </c>
      <c r="K37" s="580">
        <v>0</v>
      </c>
      <c r="L37" s="580">
        <v>1</v>
      </c>
      <c r="M37" s="584">
        <f t="shared" si="2"/>
        <v>3</v>
      </c>
      <c r="N37" s="574"/>
      <c r="O37" s="580"/>
      <c r="P37" s="580"/>
      <c r="Q37" s="584">
        <f t="shared" si="3"/>
        <v>0</v>
      </c>
      <c r="R37" s="574"/>
      <c r="S37" s="580"/>
      <c r="T37" s="580"/>
      <c r="U37" s="584">
        <f t="shared" si="4"/>
        <v>0</v>
      </c>
      <c r="V37" s="574"/>
      <c r="W37" s="580"/>
      <c r="X37" s="580"/>
      <c r="Y37" s="584">
        <f t="shared" si="5"/>
        <v>0</v>
      </c>
      <c r="Z37" s="574"/>
      <c r="AA37" s="580"/>
      <c r="AB37" s="580"/>
      <c r="AC37" s="584">
        <f t="shared" si="6"/>
        <v>0</v>
      </c>
      <c r="AD37" s="574"/>
      <c r="AE37" s="580"/>
      <c r="AF37" s="580"/>
      <c r="AG37" s="584">
        <f t="shared" si="7"/>
        <v>0</v>
      </c>
      <c r="AH37" s="506"/>
    </row>
    <row r="38" spans="1:34" ht="21.95" customHeight="1" x14ac:dyDescent="0.25">
      <c r="A38" s="506"/>
      <c r="B38" s="574">
        <v>34</v>
      </c>
      <c r="C38" s="571" t="s">
        <v>199</v>
      </c>
      <c r="D38" s="573" t="s">
        <v>64</v>
      </c>
      <c r="E38" s="584">
        <f t="shared" si="0"/>
        <v>3</v>
      </c>
      <c r="F38" s="574">
        <v>1</v>
      </c>
      <c r="G38" s="580">
        <v>0</v>
      </c>
      <c r="H38" s="580">
        <v>2</v>
      </c>
      <c r="I38" s="584">
        <f t="shared" si="1"/>
        <v>3</v>
      </c>
      <c r="J38" s="574"/>
      <c r="K38" s="580"/>
      <c r="L38" s="580"/>
      <c r="M38" s="584">
        <f t="shared" si="2"/>
        <v>0</v>
      </c>
      <c r="N38" s="574"/>
      <c r="O38" s="580"/>
      <c r="P38" s="580"/>
      <c r="Q38" s="584">
        <f t="shared" si="3"/>
        <v>0</v>
      </c>
      <c r="R38" s="574"/>
      <c r="S38" s="580"/>
      <c r="T38" s="580"/>
      <c r="U38" s="584">
        <f t="shared" si="4"/>
        <v>0</v>
      </c>
      <c r="V38" s="574"/>
      <c r="W38" s="580"/>
      <c r="X38" s="580"/>
      <c r="Y38" s="584">
        <f t="shared" si="5"/>
        <v>0</v>
      </c>
      <c r="Z38" s="574"/>
      <c r="AA38" s="579"/>
      <c r="AB38" s="579"/>
      <c r="AC38" s="584">
        <f t="shared" si="6"/>
        <v>0</v>
      </c>
      <c r="AD38" s="574"/>
      <c r="AE38" s="579"/>
      <c r="AF38" s="579"/>
      <c r="AG38" s="584">
        <f t="shared" si="7"/>
        <v>0</v>
      </c>
      <c r="AH38" s="506"/>
    </row>
    <row r="39" spans="1:34" ht="21.95" customHeight="1" x14ac:dyDescent="0.25">
      <c r="A39" s="506"/>
      <c r="B39" s="574">
        <v>35</v>
      </c>
      <c r="C39" s="571" t="s">
        <v>328</v>
      </c>
      <c r="D39" s="573" t="s">
        <v>64</v>
      </c>
      <c r="E39" s="584">
        <f t="shared" si="0"/>
        <v>2</v>
      </c>
      <c r="F39" s="574"/>
      <c r="G39" s="580"/>
      <c r="H39" s="580"/>
      <c r="I39" s="584">
        <f t="shared" si="1"/>
        <v>0</v>
      </c>
      <c r="J39" s="574">
        <v>2</v>
      </c>
      <c r="K39" s="580">
        <v>0</v>
      </c>
      <c r="L39" s="580">
        <v>0</v>
      </c>
      <c r="M39" s="584">
        <f t="shared" si="2"/>
        <v>2</v>
      </c>
      <c r="N39" s="574"/>
      <c r="O39" s="580"/>
      <c r="P39" s="580"/>
      <c r="Q39" s="584">
        <f t="shared" si="3"/>
        <v>0</v>
      </c>
      <c r="R39" s="574"/>
      <c r="S39" s="580"/>
      <c r="T39" s="580"/>
      <c r="U39" s="584">
        <f t="shared" si="4"/>
        <v>0</v>
      </c>
      <c r="V39" s="574"/>
      <c r="W39" s="580"/>
      <c r="X39" s="580"/>
      <c r="Y39" s="584">
        <f t="shared" si="5"/>
        <v>0</v>
      </c>
      <c r="Z39" s="574"/>
      <c r="AA39" s="579"/>
      <c r="AB39" s="579"/>
      <c r="AC39" s="584">
        <f t="shared" si="6"/>
        <v>0</v>
      </c>
      <c r="AD39" s="574"/>
      <c r="AE39" s="579"/>
      <c r="AF39" s="579"/>
      <c r="AG39" s="584">
        <f t="shared" si="7"/>
        <v>0</v>
      </c>
      <c r="AH39" s="506"/>
    </row>
    <row r="40" spans="1:34" ht="21.95" customHeight="1" x14ac:dyDescent="0.25">
      <c r="A40" s="506"/>
      <c r="B40" s="574">
        <v>36</v>
      </c>
      <c r="C40" s="571" t="s">
        <v>542</v>
      </c>
      <c r="D40" s="572"/>
      <c r="E40" s="584">
        <f t="shared" si="0"/>
        <v>2</v>
      </c>
      <c r="F40" s="574"/>
      <c r="G40" s="579"/>
      <c r="H40" s="579"/>
      <c r="I40" s="584">
        <f t="shared" si="1"/>
        <v>0</v>
      </c>
      <c r="J40" s="574"/>
      <c r="K40" s="579"/>
      <c r="L40" s="579"/>
      <c r="M40" s="584">
        <f t="shared" si="2"/>
        <v>0</v>
      </c>
      <c r="N40" s="574"/>
      <c r="O40" s="579"/>
      <c r="P40" s="579"/>
      <c r="Q40" s="584">
        <f t="shared" si="3"/>
        <v>0</v>
      </c>
      <c r="R40" s="574"/>
      <c r="S40" s="579"/>
      <c r="T40" s="579"/>
      <c r="U40" s="584">
        <f t="shared" si="4"/>
        <v>0</v>
      </c>
      <c r="V40" s="574">
        <v>1</v>
      </c>
      <c r="W40" s="579">
        <v>0</v>
      </c>
      <c r="X40" s="579">
        <v>1</v>
      </c>
      <c r="Y40" s="584">
        <f t="shared" si="5"/>
        <v>2</v>
      </c>
      <c r="Z40" s="574"/>
      <c r="AA40" s="579"/>
      <c r="AB40" s="579"/>
      <c r="AC40" s="584">
        <f t="shared" si="6"/>
        <v>0</v>
      </c>
      <c r="AD40" s="574"/>
      <c r="AE40" s="579"/>
      <c r="AF40" s="579"/>
      <c r="AG40" s="584">
        <f t="shared" si="7"/>
        <v>0</v>
      </c>
      <c r="AH40" s="506"/>
    </row>
    <row r="41" spans="1:34" ht="21.95" customHeight="1" x14ac:dyDescent="0.25">
      <c r="A41" s="506"/>
      <c r="B41" s="574">
        <v>37</v>
      </c>
      <c r="C41" s="571" t="s">
        <v>325</v>
      </c>
      <c r="D41" s="573" t="s">
        <v>63</v>
      </c>
      <c r="E41" s="584">
        <f t="shared" si="0"/>
        <v>2</v>
      </c>
      <c r="F41" s="574"/>
      <c r="G41" s="580"/>
      <c r="H41" s="580"/>
      <c r="I41" s="584">
        <f t="shared" si="1"/>
        <v>0</v>
      </c>
      <c r="J41" s="574">
        <v>2</v>
      </c>
      <c r="K41" s="580">
        <v>0</v>
      </c>
      <c r="L41" s="580">
        <v>0</v>
      </c>
      <c r="M41" s="584">
        <f t="shared" si="2"/>
        <v>2</v>
      </c>
      <c r="N41" s="574"/>
      <c r="O41" s="580"/>
      <c r="P41" s="580"/>
      <c r="Q41" s="584">
        <f t="shared" si="3"/>
        <v>0</v>
      </c>
      <c r="R41" s="574"/>
      <c r="S41" s="580"/>
      <c r="T41" s="580"/>
      <c r="U41" s="584">
        <f t="shared" si="4"/>
        <v>0</v>
      </c>
      <c r="V41" s="574"/>
      <c r="W41" s="580"/>
      <c r="X41" s="580"/>
      <c r="Y41" s="584">
        <f t="shared" si="5"/>
        <v>0</v>
      </c>
      <c r="Z41" s="574"/>
      <c r="AA41" s="579"/>
      <c r="AB41" s="579"/>
      <c r="AC41" s="584">
        <f t="shared" si="6"/>
        <v>0</v>
      </c>
      <c r="AD41" s="574"/>
      <c r="AE41" s="579"/>
      <c r="AF41" s="579"/>
      <c r="AG41" s="584">
        <f t="shared" si="7"/>
        <v>0</v>
      </c>
      <c r="AH41" s="506"/>
    </row>
    <row r="42" spans="1:34" ht="21.95" customHeight="1" x14ac:dyDescent="0.25">
      <c r="A42" s="506"/>
      <c r="B42" s="574">
        <v>38</v>
      </c>
      <c r="C42" s="571" t="s">
        <v>326</v>
      </c>
      <c r="D42" s="573" t="s">
        <v>63</v>
      </c>
      <c r="E42" s="584">
        <f t="shared" si="0"/>
        <v>2</v>
      </c>
      <c r="F42" s="574"/>
      <c r="G42" s="580"/>
      <c r="H42" s="580"/>
      <c r="I42" s="584">
        <f t="shared" si="1"/>
        <v>0</v>
      </c>
      <c r="J42" s="574">
        <v>2</v>
      </c>
      <c r="K42" s="580">
        <v>0</v>
      </c>
      <c r="L42" s="580">
        <v>0</v>
      </c>
      <c r="M42" s="584">
        <f t="shared" si="2"/>
        <v>2</v>
      </c>
      <c r="N42" s="574"/>
      <c r="O42" s="580"/>
      <c r="P42" s="580"/>
      <c r="Q42" s="584">
        <f t="shared" si="3"/>
        <v>0</v>
      </c>
      <c r="R42" s="574"/>
      <c r="S42" s="580"/>
      <c r="T42" s="580"/>
      <c r="U42" s="584">
        <f t="shared" si="4"/>
        <v>0</v>
      </c>
      <c r="V42" s="574"/>
      <c r="W42" s="580"/>
      <c r="X42" s="580"/>
      <c r="Y42" s="584">
        <f t="shared" si="5"/>
        <v>0</v>
      </c>
      <c r="Z42" s="574"/>
      <c r="AA42" s="579"/>
      <c r="AB42" s="579"/>
      <c r="AC42" s="584">
        <f t="shared" si="6"/>
        <v>0</v>
      </c>
      <c r="AD42" s="574"/>
      <c r="AE42" s="579"/>
      <c r="AF42" s="579"/>
      <c r="AG42" s="584">
        <f t="shared" si="7"/>
        <v>0</v>
      </c>
      <c r="AH42" s="506"/>
    </row>
    <row r="43" spans="1:34" ht="21.95" customHeight="1" x14ac:dyDescent="0.25">
      <c r="A43" s="506"/>
      <c r="B43" s="574">
        <v>39</v>
      </c>
      <c r="C43" s="571" t="s">
        <v>327</v>
      </c>
      <c r="D43" s="573" t="s">
        <v>62</v>
      </c>
      <c r="E43" s="584">
        <f t="shared" si="0"/>
        <v>2</v>
      </c>
      <c r="F43" s="574"/>
      <c r="G43" s="580"/>
      <c r="H43" s="580"/>
      <c r="I43" s="584">
        <f t="shared" si="1"/>
        <v>0</v>
      </c>
      <c r="J43" s="574">
        <v>2</v>
      </c>
      <c r="K43" s="580">
        <v>0</v>
      </c>
      <c r="L43" s="580">
        <v>0</v>
      </c>
      <c r="M43" s="584">
        <f t="shared" si="2"/>
        <v>2</v>
      </c>
      <c r="N43" s="574"/>
      <c r="O43" s="580"/>
      <c r="P43" s="580"/>
      <c r="Q43" s="584">
        <f t="shared" si="3"/>
        <v>0</v>
      </c>
      <c r="R43" s="574"/>
      <c r="S43" s="580"/>
      <c r="T43" s="580"/>
      <c r="U43" s="584">
        <f t="shared" si="4"/>
        <v>0</v>
      </c>
      <c r="V43" s="574"/>
      <c r="W43" s="580"/>
      <c r="X43" s="580"/>
      <c r="Y43" s="584">
        <f t="shared" si="5"/>
        <v>0</v>
      </c>
      <c r="Z43" s="574"/>
      <c r="AA43" s="579"/>
      <c r="AB43" s="579"/>
      <c r="AC43" s="584">
        <f t="shared" si="6"/>
        <v>0</v>
      </c>
      <c r="AD43" s="574"/>
      <c r="AE43" s="579"/>
      <c r="AF43" s="579"/>
      <c r="AG43" s="584">
        <f t="shared" si="7"/>
        <v>0</v>
      </c>
      <c r="AH43" s="506"/>
    </row>
    <row r="44" spans="1:34" ht="21.95" customHeight="1" x14ac:dyDescent="0.25">
      <c r="A44" s="506"/>
      <c r="B44" s="574">
        <v>40</v>
      </c>
      <c r="C44" s="571" t="s">
        <v>547</v>
      </c>
      <c r="D44" s="572"/>
      <c r="E44" s="584">
        <f t="shared" si="0"/>
        <v>2</v>
      </c>
      <c r="F44" s="574"/>
      <c r="G44" s="579"/>
      <c r="H44" s="579"/>
      <c r="I44" s="584">
        <f t="shared" si="1"/>
        <v>0</v>
      </c>
      <c r="J44" s="574"/>
      <c r="K44" s="579"/>
      <c r="L44" s="579"/>
      <c r="M44" s="584">
        <f t="shared" si="2"/>
        <v>0</v>
      </c>
      <c r="N44" s="574"/>
      <c r="O44" s="579"/>
      <c r="P44" s="579"/>
      <c r="Q44" s="584">
        <f t="shared" si="3"/>
        <v>0</v>
      </c>
      <c r="R44" s="574"/>
      <c r="S44" s="579"/>
      <c r="T44" s="579"/>
      <c r="U44" s="584">
        <f t="shared" si="4"/>
        <v>0</v>
      </c>
      <c r="V44" s="574">
        <v>2</v>
      </c>
      <c r="W44" s="579">
        <v>0</v>
      </c>
      <c r="X44" s="579">
        <v>0</v>
      </c>
      <c r="Y44" s="584">
        <f t="shared" si="5"/>
        <v>2</v>
      </c>
      <c r="Z44" s="574"/>
      <c r="AA44" s="579"/>
      <c r="AB44" s="579"/>
      <c r="AC44" s="584">
        <f t="shared" si="6"/>
        <v>0</v>
      </c>
      <c r="AD44" s="574"/>
      <c r="AE44" s="579"/>
      <c r="AF44" s="579"/>
      <c r="AG44" s="584">
        <f t="shared" si="7"/>
        <v>0</v>
      </c>
      <c r="AH44" s="506"/>
    </row>
    <row r="45" spans="1:34" ht="21.95" customHeight="1" x14ac:dyDescent="0.25">
      <c r="A45" s="506"/>
      <c r="B45" s="574">
        <v>41</v>
      </c>
      <c r="C45" s="571" t="s">
        <v>182</v>
      </c>
      <c r="D45" s="572" t="s">
        <v>70</v>
      </c>
      <c r="E45" s="584">
        <f t="shared" si="0"/>
        <v>1</v>
      </c>
      <c r="F45" s="574">
        <v>1</v>
      </c>
      <c r="G45" s="579">
        <v>0</v>
      </c>
      <c r="H45" s="579">
        <v>0</v>
      </c>
      <c r="I45" s="584">
        <f t="shared" si="1"/>
        <v>1</v>
      </c>
      <c r="J45" s="574"/>
      <c r="K45" s="579"/>
      <c r="L45" s="579"/>
      <c r="M45" s="584">
        <f t="shared" si="2"/>
        <v>0</v>
      </c>
      <c r="N45" s="574"/>
      <c r="O45" s="579"/>
      <c r="P45" s="579"/>
      <c r="Q45" s="584">
        <f t="shared" si="3"/>
        <v>0</v>
      </c>
      <c r="R45" s="574"/>
      <c r="S45" s="579"/>
      <c r="T45" s="579"/>
      <c r="U45" s="584">
        <f t="shared" si="4"/>
        <v>0</v>
      </c>
      <c r="V45" s="574"/>
      <c r="W45" s="579"/>
      <c r="X45" s="579"/>
      <c r="Y45" s="584">
        <f t="shared" si="5"/>
        <v>0</v>
      </c>
      <c r="Z45" s="574"/>
      <c r="AA45" s="579"/>
      <c r="AB45" s="579"/>
      <c r="AC45" s="584">
        <f t="shared" si="6"/>
        <v>0</v>
      </c>
      <c r="AD45" s="574"/>
      <c r="AE45" s="579"/>
      <c r="AF45" s="579"/>
      <c r="AG45" s="584">
        <f t="shared" si="7"/>
        <v>0</v>
      </c>
      <c r="AH45" s="506"/>
    </row>
    <row r="46" spans="1:34" ht="21.95" customHeight="1" x14ac:dyDescent="0.25">
      <c r="A46" s="506"/>
      <c r="B46" s="574">
        <v>42</v>
      </c>
      <c r="C46" s="571" t="s">
        <v>196</v>
      </c>
      <c r="D46" s="573" t="s">
        <v>64</v>
      </c>
      <c r="E46" s="584">
        <f t="shared" si="0"/>
        <v>1</v>
      </c>
      <c r="F46" s="574">
        <v>1</v>
      </c>
      <c r="G46" s="580">
        <v>0</v>
      </c>
      <c r="H46" s="580">
        <v>0</v>
      </c>
      <c r="I46" s="584">
        <f t="shared" si="1"/>
        <v>1</v>
      </c>
      <c r="J46" s="574"/>
      <c r="K46" s="580"/>
      <c r="L46" s="580"/>
      <c r="M46" s="584">
        <f t="shared" si="2"/>
        <v>0</v>
      </c>
      <c r="N46" s="574"/>
      <c r="O46" s="580"/>
      <c r="P46" s="580"/>
      <c r="Q46" s="584">
        <f t="shared" si="3"/>
        <v>0</v>
      </c>
      <c r="R46" s="574"/>
      <c r="S46" s="580"/>
      <c r="T46" s="580"/>
      <c r="U46" s="584">
        <f t="shared" si="4"/>
        <v>0</v>
      </c>
      <c r="V46" s="574"/>
      <c r="W46" s="580"/>
      <c r="X46" s="580"/>
      <c r="Y46" s="584">
        <f t="shared" si="5"/>
        <v>0</v>
      </c>
      <c r="Z46" s="574"/>
      <c r="AA46" s="580"/>
      <c r="AB46" s="580"/>
      <c r="AC46" s="584">
        <f t="shared" si="6"/>
        <v>0</v>
      </c>
      <c r="AD46" s="574"/>
      <c r="AE46" s="580"/>
      <c r="AF46" s="580"/>
      <c r="AG46" s="584">
        <f t="shared" si="7"/>
        <v>0</v>
      </c>
      <c r="AH46" s="506"/>
    </row>
    <row r="47" spans="1:34" ht="21.95" customHeight="1" x14ac:dyDescent="0.25">
      <c r="A47" s="506"/>
      <c r="B47" s="574">
        <v>43</v>
      </c>
      <c r="C47" s="571" t="s">
        <v>548</v>
      </c>
      <c r="D47" s="572"/>
      <c r="E47" s="584">
        <f t="shared" si="0"/>
        <v>1</v>
      </c>
      <c r="F47" s="574"/>
      <c r="G47" s="579"/>
      <c r="H47" s="579"/>
      <c r="I47" s="584">
        <f t="shared" si="1"/>
        <v>0</v>
      </c>
      <c r="J47" s="574"/>
      <c r="K47" s="579"/>
      <c r="L47" s="579"/>
      <c r="M47" s="584">
        <f t="shared" si="2"/>
        <v>0</v>
      </c>
      <c r="N47" s="574"/>
      <c r="O47" s="579"/>
      <c r="P47" s="579"/>
      <c r="Q47" s="584">
        <f t="shared" si="3"/>
        <v>0</v>
      </c>
      <c r="R47" s="574"/>
      <c r="S47" s="579"/>
      <c r="T47" s="579"/>
      <c r="U47" s="584">
        <f t="shared" si="4"/>
        <v>0</v>
      </c>
      <c r="V47" s="574">
        <v>1</v>
      </c>
      <c r="W47" s="579">
        <v>0</v>
      </c>
      <c r="X47" s="579">
        <v>0</v>
      </c>
      <c r="Y47" s="584">
        <f t="shared" si="5"/>
        <v>1</v>
      </c>
      <c r="Z47" s="574"/>
      <c r="AA47" s="579"/>
      <c r="AB47" s="579"/>
      <c r="AC47" s="584">
        <f t="shared" si="6"/>
        <v>0</v>
      </c>
      <c r="AD47" s="574"/>
      <c r="AE47" s="579"/>
      <c r="AF47" s="579"/>
      <c r="AG47" s="584">
        <f t="shared" si="7"/>
        <v>0</v>
      </c>
      <c r="AH47" s="506"/>
    </row>
    <row r="48" spans="1:34" ht="21.95" customHeight="1" thickBot="1" x14ac:dyDescent="0.3">
      <c r="A48" s="506"/>
      <c r="B48" s="568">
        <v>44</v>
      </c>
      <c r="C48" s="569" t="s">
        <v>202</v>
      </c>
      <c r="D48" s="570" t="s">
        <v>179</v>
      </c>
      <c r="E48" s="585">
        <f t="shared" si="0"/>
        <v>1</v>
      </c>
      <c r="F48" s="568">
        <v>1</v>
      </c>
      <c r="G48" s="578">
        <v>0</v>
      </c>
      <c r="H48" s="578">
        <v>0</v>
      </c>
      <c r="I48" s="585">
        <f t="shared" si="1"/>
        <v>1</v>
      </c>
      <c r="J48" s="568"/>
      <c r="K48" s="578"/>
      <c r="L48" s="578"/>
      <c r="M48" s="585">
        <f t="shared" si="2"/>
        <v>0</v>
      </c>
      <c r="N48" s="568"/>
      <c r="O48" s="578"/>
      <c r="P48" s="578"/>
      <c r="Q48" s="585">
        <f t="shared" si="3"/>
        <v>0</v>
      </c>
      <c r="R48" s="568"/>
      <c r="S48" s="578"/>
      <c r="T48" s="578"/>
      <c r="U48" s="585">
        <f t="shared" si="4"/>
        <v>0</v>
      </c>
      <c r="V48" s="568"/>
      <c r="W48" s="578"/>
      <c r="X48" s="578"/>
      <c r="Y48" s="585">
        <f t="shared" si="5"/>
        <v>0</v>
      </c>
      <c r="Z48" s="568"/>
      <c r="AA48" s="578"/>
      <c r="AB48" s="578"/>
      <c r="AC48" s="585">
        <f t="shared" si="6"/>
        <v>0</v>
      </c>
      <c r="AD48" s="568"/>
      <c r="AE48" s="578"/>
      <c r="AF48" s="578"/>
      <c r="AG48" s="585">
        <f t="shared" si="7"/>
        <v>0</v>
      </c>
      <c r="AH48" s="506"/>
    </row>
    <row r="49" spans="1:34" ht="12.75" thickTop="1" x14ac:dyDescent="0.25">
      <c r="A49" s="506"/>
      <c r="B49" s="506"/>
      <c r="C49" s="506"/>
      <c r="D49" s="506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506"/>
      <c r="P49" s="506"/>
      <c r="Q49" s="506"/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  <c r="AC49" s="506"/>
      <c r="AD49" s="506"/>
      <c r="AE49" s="506"/>
      <c r="AF49" s="506"/>
      <c r="AG49" s="506"/>
      <c r="AH49" s="506"/>
    </row>
    <row r="50" spans="1:34" ht="38.25" customHeight="1" x14ac:dyDescent="0.25">
      <c r="A50" s="809" t="s">
        <v>616</v>
      </c>
      <c r="B50" s="810"/>
      <c r="C50" s="810"/>
      <c r="D50" s="810"/>
      <c r="E50" s="810"/>
      <c r="F50" s="810"/>
      <c r="G50" s="810"/>
      <c r="H50" s="810"/>
      <c r="I50" s="810"/>
      <c r="J50" s="810"/>
      <c r="K50" s="810"/>
      <c r="L50" s="810"/>
      <c r="M50" s="810"/>
      <c r="N50" s="810"/>
      <c r="O50" s="810"/>
      <c r="P50" s="810"/>
      <c r="Q50" s="810"/>
      <c r="R50" s="810"/>
      <c r="S50" s="810"/>
      <c r="T50" s="810"/>
      <c r="U50" s="810"/>
      <c r="V50" s="810"/>
      <c r="W50" s="810"/>
      <c r="X50" s="810"/>
      <c r="Y50" s="810"/>
      <c r="Z50" s="810"/>
      <c r="AA50" s="810"/>
      <c r="AB50" s="810"/>
      <c r="AC50" s="810"/>
      <c r="AD50" s="810"/>
      <c r="AE50" s="810"/>
      <c r="AF50" s="810"/>
      <c r="AG50" s="810"/>
      <c r="AH50" s="810"/>
    </row>
  </sheetData>
  <sortState ref="C6:AG48">
    <sortCondition descending="1" ref="E6:E48"/>
    <sortCondition descending="1" ref="U6:U48"/>
  </sortState>
  <mergeCells count="17">
    <mergeCell ref="R2:T4"/>
    <mergeCell ref="U2:U4"/>
    <mergeCell ref="V2:X4"/>
    <mergeCell ref="Y2:Y4"/>
    <mergeCell ref="Z2:AB4"/>
    <mergeCell ref="A50:AH50"/>
    <mergeCell ref="F2:H4"/>
    <mergeCell ref="I2:I4"/>
    <mergeCell ref="J2:L4"/>
    <mergeCell ref="M2:M4"/>
    <mergeCell ref="B2:D5"/>
    <mergeCell ref="E2:E4"/>
    <mergeCell ref="AC2:AC4"/>
    <mergeCell ref="AD2:AF4"/>
    <mergeCell ref="N2:P4"/>
    <mergeCell ref="AG2:AG4"/>
    <mergeCell ref="Q2:Q4"/>
  </mergeCells>
  <conditionalFormatting sqref="C6:C48">
    <cfRule type="expression" dxfId="158" priority="7" stopIfTrue="1">
      <formula>(OR(U6="NL",U6="NLJ"))</formula>
    </cfRule>
    <cfRule type="expression" dxfId="157" priority="8" stopIfTrue="1">
      <formula>(OR(U6="RL",U6="RLJ"))</formula>
    </cfRule>
    <cfRule type="expression" dxfId="156" priority="9" stopIfTrue="1">
      <formula>(U6="MO")</formula>
    </cfRule>
  </conditionalFormatting>
  <conditionalFormatting sqref="C18">
    <cfRule type="expression" dxfId="155" priority="1" stopIfTrue="1">
      <formula>(OR(#REF!="NL",#REF!="NLJ"))</formula>
    </cfRule>
    <cfRule type="expression" dxfId="154" priority="2" stopIfTrue="1">
      <formula>(OR(#REF!="RL",#REF!="RLJ"))</formula>
    </cfRule>
    <cfRule type="expression" dxfId="153" priority="3" stopIfTrue="1">
      <formula>(#REF!="MO")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U13" sqref="U13"/>
    </sheetView>
  </sheetViews>
  <sheetFormatPr baseColWidth="10" defaultRowHeight="15" x14ac:dyDescent="0.25"/>
  <cols>
    <col min="1" max="1" width="3.5703125" style="274" bestFit="1" customWidth="1"/>
    <col min="2" max="2" width="24.28515625" style="273" bestFit="1" customWidth="1"/>
    <col min="3" max="3" width="11.42578125" style="274"/>
    <col min="4" max="18" width="6.7109375" style="274" customWidth="1"/>
    <col min="19" max="16384" width="11.42578125" style="274"/>
  </cols>
  <sheetData>
    <row r="1" spans="1:18" s="276" customFormat="1" ht="81.75" customHeight="1" thickBot="1" x14ac:dyDescent="0.3">
      <c r="B1" s="275"/>
      <c r="D1" s="355" t="s">
        <v>363</v>
      </c>
      <c r="E1" s="351" t="s">
        <v>360</v>
      </c>
      <c r="F1" s="352" t="s">
        <v>405</v>
      </c>
      <c r="G1" s="347" t="s">
        <v>361</v>
      </c>
      <c r="H1" s="348" t="s">
        <v>362</v>
      </c>
      <c r="I1" s="351" t="s">
        <v>396</v>
      </c>
      <c r="J1" s="352" t="s">
        <v>397</v>
      </c>
      <c r="K1" s="347" t="s">
        <v>504</v>
      </c>
      <c r="L1" s="348" t="s">
        <v>398</v>
      </c>
      <c r="M1" s="351" t="s">
        <v>399</v>
      </c>
      <c r="N1" s="352" t="s">
        <v>400</v>
      </c>
      <c r="O1" s="347" t="s">
        <v>401</v>
      </c>
      <c r="P1" s="348" t="s">
        <v>402</v>
      </c>
      <c r="Q1" s="351" t="s">
        <v>403</v>
      </c>
      <c r="R1" s="352" t="s">
        <v>404</v>
      </c>
    </row>
    <row r="2" spans="1:18" x14ac:dyDescent="0.25">
      <c r="A2" s="284">
        <v>1</v>
      </c>
      <c r="B2" s="494" t="s">
        <v>144</v>
      </c>
      <c r="C2" s="284" t="s">
        <v>359</v>
      </c>
      <c r="D2" s="356">
        <f t="shared" ref="D2:D24" si="0">SUM(E2:N2)</f>
        <v>61</v>
      </c>
      <c r="E2" s="353">
        <v>2</v>
      </c>
      <c r="F2" s="354">
        <v>0</v>
      </c>
      <c r="G2" s="349">
        <v>16</v>
      </c>
      <c r="H2" s="350">
        <v>2</v>
      </c>
      <c r="I2" s="353">
        <v>2</v>
      </c>
      <c r="J2" s="354">
        <v>1</v>
      </c>
      <c r="K2" s="349">
        <v>7</v>
      </c>
      <c r="L2" s="350">
        <v>16</v>
      </c>
      <c r="M2" s="353">
        <v>4</v>
      </c>
      <c r="N2" s="354">
        <v>11</v>
      </c>
      <c r="O2" s="349"/>
      <c r="P2" s="350"/>
      <c r="Q2" s="353"/>
      <c r="R2" s="354"/>
    </row>
    <row r="3" spans="1:18" x14ac:dyDescent="0.25">
      <c r="A3" s="344">
        <v>2</v>
      </c>
      <c r="B3" s="362" t="s">
        <v>154</v>
      </c>
      <c r="C3" s="344" t="s">
        <v>70</v>
      </c>
      <c r="D3" s="357">
        <f t="shared" si="0"/>
        <v>49</v>
      </c>
      <c r="E3" s="358">
        <v>2</v>
      </c>
      <c r="F3" s="359">
        <v>0</v>
      </c>
      <c r="G3" s="360">
        <v>2</v>
      </c>
      <c r="H3" s="361">
        <v>7</v>
      </c>
      <c r="I3" s="358">
        <v>4</v>
      </c>
      <c r="J3" s="359">
        <v>7</v>
      </c>
      <c r="K3" s="360">
        <v>7</v>
      </c>
      <c r="L3" s="361">
        <v>11</v>
      </c>
      <c r="M3" s="358">
        <v>2</v>
      </c>
      <c r="N3" s="359">
        <v>7</v>
      </c>
      <c r="O3" s="360"/>
      <c r="P3" s="361"/>
      <c r="Q3" s="358"/>
      <c r="R3" s="359"/>
    </row>
    <row r="4" spans="1:18" x14ac:dyDescent="0.25">
      <c r="A4" s="344">
        <v>3</v>
      </c>
      <c r="B4" s="495" t="s">
        <v>124</v>
      </c>
      <c r="C4" s="344" t="s">
        <v>63</v>
      </c>
      <c r="D4" s="357">
        <f t="shared" si="0"/>
        <v>42</v>
      </c>
      <c r="E4" s="358">
        <v>4</v>
      </c>
      <c r="F4" s="359">
        <v>0</v>
      </c>
      <c r="G4" s="360">
        <v>4</v>
      </c>
      <c r="H4" s="361">
        <v>11</v>
      </c>
      <c r="I4" s="358">
        <v>4</v>
      </c>
      <c r="J4" s="359">
        <v>4</v>
      </c>
      <c r="K4" s="360">
        <v>7</v>
      </c>
      <c r="L4" s="361"/>
      <c r="M4" s="358">
        <v>4</v>
      </c>
      <c r="N4" s="359">
        <v>4</v>
      </c>
      <c r="O4" s="360"/>
      <c r="P4" s="361"/>
      <c r="Q4" s="358"/>
      <c r="R4" s="359"/>
    </row>
    <row r="5" spans="1:18" x14ac:dyDescent="0.25">
      <c r="A5" s="344">
        <v>4</v>
      </c>
      <c r="B5" s="363" t="s">
        <v>151</v>
      </c>
      <c r="C5" s="344" t="s">
        <v>358</v>
      </c>
      <c r="D5" s="357">
        <f t="shared" si="0"/>
        <v>35</v>
      </c>
      <c r="E5" s="358">
        <v>11</v>
      </c>
      <c r="F5" s="359">
        <v>0</v>
      </c>
      <c r="G5" s="360">
        <v>0</v>
      </c>
      <c r="H5" s="361">
        <v>0</v>
      </c>
      <c r="I5" s="358">
        <v>1</v>
      </c>
      <c r="J5" s="359">
        <v>1</v>
      </c>
      <c r="K5" s="360">
        <v>22</v>
      </c>
      <c r="L5" s="361"/>
      <c r="M5" s="358"/>
      <c r="N5" s="359"/>
      <c r="O5" s="360"/>
      <c r="P5" s="361"/>
      <c r="Q5" s="358"/>
      <c r="R5" s="359"/>
    </row>
    <row r="6" spans="1:18" x14ac:dyDescent="0.25">
      <c r="A6" s="344">
        <v>5</v>
      </c>
      <c r="B6" s="362" t="s">
        <v>351</v>
      </c>
      <c r="C6" s="344" t="s">
        <v>359</v>
      </c>
      <c r="D6" s="357">
        <f t="shared" si="0"/>
        <v>26</v>
      </c>
      <c r="E6" s="358">
        <v>0</v>
      </c>
      <c r="F6" s="359">
        <v>0</v>
      </c>
      <c r="G6" s="360">
        <v>0</v>
      </c>
      <c r="H6" s="361">
        <v>0</v>
      </c>
      <c r="I6" s="358">
        <v>1</v>
      </c>
      <c r="J6" s="359">
        <v>1</v>
      </c>
      <c r="K6" s="360">
        <v>11</v>
      </c>
      <c r="L6" s="361">
        <v>7</v>
      </c>
      <c r="M6" s="358">
        <v>4</v>
      </c>
      <c r="N6" s="359">
        <v>2</v>
      </c>
      <c r="O6" s="360"/>
      <c r="P6" s="361"/>
      <c r="Q6" s="358"/>
      <c r="R6" s="359"/>
    </row>
    <row r="7" spans="1:18" x14ac:dyDescent="0.25">
      <c r="A7" s="344">
        <v>6</v>
      </c>
      <c r="B7" s="362" t="s">
        <v>150</v>
      </c>
      <c r="C7" s="344" t="s">
        <v>64</v>
      </c>
      <c r="D7" s="357">
        <f t="shared" si="0"/>
        <v>25</v>
      </c>
      <c r="E7" s="358">
        <v>1</v>
      </c>
      <c r="F7" s="359">
        <v>0</v>
      </c>
      <c r="G7" s="360">
        <v>4</v>
      </c>
      <c r="H7" s="361">
        <v>2</v>
      </c>
      <c r="I7" s="358">
        <v>0</v>
      </c>
      <c r="J7" s="359">
        <v>0</v>
      </c>
      <c r="K7" s="360">
        <v>7</v>
      </c>
      <c r="L7" s="361">
        <v>7</v>
      </c>
      <c r="M7" s="358">
        <v>2</v>
      </c>
      <c r="N7" s="359">
        <v>2</v>
      </c>
      <c r="O7" s="360"/>
      <c r="P7" s="361"/>
      <c r="Q7" s="358"/>
      <c r="R7" s="359"/>
    </row>
    <row r="8" spans="1:18" x14ac:dyDescent="0.25">
      <c r="A8" s="344">
        <v>7</v>
      </c>
      <c r="B8" s="362" t="s">
        <v>147</v>
      </c>
      <c r="C8" s="344" t="s">
        <v>359</v>
      </c>
      <c r="D8" s="357">
        <f t="shared" si="0"/>
        <v>25</v>
      </c>
      <c r="E8" s="358">
        <v>2</v>
      </c>
      <c r="F8" s="359">
        <v>0</v>
      </c>
      <c r="G8" s="360">
        <v>7</v>
      </c>
      <c r="H8" s="361">
        <v>4</v>
      </c>
      <c r="I8" s="358">
        <v>2</v>
      </c>
      <c r="J8" s="359">
        <v>1</v>
      </c>
      <c r="K8" s="360">
        <v>4</v>
      </c>
      <c r="L8" s="361"/>
      <c r="M8" s="358">
        <v>1</v>
      </c>
      <c r="N8" s="359">
        <v>4</v>
      </c>
      <c r="O8" s="360"/>
      <c r="P8" s="361"/>
      <c r="Q8" s="358"/>
      <c r="R8" s="359"/>
    </row>
    <row r="9" spans="1:18" x14ac:dyDescent="0.25">
      <c r="A9" s="344">
        <v>8</v>
      </c>
      <c r="B9" s="362" t="s">
        <v>149</v>
      </c>
      <c r="C9" s="344" t="s">
        <v>358</v>
      </c>
      <c r="D9" s="357">
        <f t="shared" si="0"/>
        <v>22</v>
      </c>
      <c r="E9" s="358">
        <v>4</v>
      </c>
      <c r="F9" s="359">
        <v>0</v>
      </c>
      <c r="G9" s="360">
        <v>7</v>
      </c>
      <c r="H9" s="361">
        <v>2</v>
      </c>
      <c r="I9" s="358">
        <v>1</v>
      </c>
      <c r="J9" s="359">
        <v>1</v>
      </c>
      <c r="K9" s="360">
        <v>7</v>
      </c>
      <c r="L9" s="361"/>
      <c r="M9" s="358"/>
      <c r="N9" s="359"/>
      <c r="O9" s="360"/>
      <c r="P9" s="361"/>
      <c r="Q9" s="358"/>
      <c r="R9" s="359"/>
    </row>
    <row r="10" spans="1:18" x14ac:dyDescent="0.25">
      <c r="A10" s="344">
        <v>9</v>
      </c>
      <c r="B10" s="362" t="s">
        <v>163</v>
      </c>
      <c r="C10" s="344" t="s">
        <v>65</v>
      </c>
      <c r="D10" s="357">
        <f t="shared" si="0"/>
        <v>17</v>
      </c>
      <c r="E10" s="358">
        <v>1</v>
      </c>
      <c r="F10" s="359">
        <v>0</v>
      </c>
      <c r="G10" s="360">
        <v>1</v>
      </c>
      <c r="H10" s="361">
        <v>2</v>
      </c>
      <c r="I10" s="358">
        <v>1</v>
      </c>
      <c r="J10" s="359">
        <v>2</v>
      </c>
      <c r="K10" s="360">
        <v>7</v>
      </c>
      <c r="L10" s="361"/>
      <c r="M10" s="358">
        <v>1</v>
      </c>
      <c r="N10" s="359">
        <v>2</v>
      </c>
      <c r="O10" s="360"/>
      <c r="P10" s="361"/>
      <c r="Q10" s="358"/>
      <c r="R10" s="359"/>
    </row>
    <row r="11" spans="1:18" x14ac:dyDescent="0.25">
      <c r="A11" s="344">
        <v>10</v>
      </c>
      <c r="B11" s="362" t="s">
        <v>354</v>
      </c>
      <c r="C11" s="344" t="s">
        <v>358</v>
      </c>
      <c r="D11" s="357">
        <f t="shared" si="0"/>
        <v>12</v>
      </c>
      <c r="E11" s="358">
        <v>0</v>
      </c>
      <c r="F11" s="359">
        <v>0</v>
      </c>
      <c r="G11" s="360">
        <v>0</v>
      </c>
      <c r="H11" s="361">
        <v>0</v>
      </c>
      <c r="I11" s="358">
        <v>1</v>
      </c>
      <c r="J11" s="359">
        <v>11</v>
      </c>
      <c r="K11" s="360">
        <v>0</v>
      </c>
      <c r="L11" s="361"/>
      <c r="M11" s="358"/>
      <c r="N11" s="359"/>
      <c r="O11" s="360"/>
      <c r="P11" s="361"/>
      <c r="Q11" s="358"/>
      <c r="R11" s="359"/>
    </row>
    <row r="12" spans="1:18" x14ac:dyDescent="0.25">
      <c r="A12" s="344">
        <v>11</v>
      </c>
      <c r="B12" s="362" t="s">
        <v>159</v>
      </c>
      <c r="C12" s="344" t="s">
        <v>358</v>
      </c>
      <c r="D12" s="357">
        <f t="shared" si="0"/>
        <v>12</v>
      </c>
      <c r="E12" s="358">
        <v>0</v>
      </c>
      <c r="F12" s="359">
        <v>0</v>
      </c>
      <c r="G12" s="360">
        <v>0</v>
      </c>
      <c r="H12" s="361">
        <v>0</v>
      </c>
      <c r="I12" s="358">
        <v>7</v>
      </c>
      <c r="J12" s="359">
        <v>1</v>
      </c>
      <c r="K12" s="360">
        <v>4</v>
      </c>
      <c r="L12" s="361"/>
      <c r="M12" s="358"/>
      <c r="N12" s="359"/>
      <c r="O12" s="360"/>
      <c r="P12" s="361"/>
      <c r="Q12" s="358"/>
      <c r="R12" s="359"/>
    </row>
    <row r="13" spans="1:18" x14ac:dyDescent="0.25">
      <c r="A13" s="344">
        <v>12</v>
      </c>
      <c r="B13" s="362" t="s">
        <v>356</v>
      </c>
      <c r="C13" s="344" t="s">
        <v>358</v>
      </c>
      <c r="D13" s="357">
        <f t="shared" si="0"/>
        <v>11</v>
      </c>
      <c r="E13" s="358">
        <v>0</v>
      </c>
      <c r="F13" s="359">
        <v>0</v>
      </c>
      <c r="G13" s="360">
        <v>0</v>
      </c>
      <c r="H13" s="361">
        <v>0</v>
      </c>
      <c r="I13" s="358">
        <v>7</v>
      </c>
      <c r="J13" s="359">
        <v>4</v>
      </c>
      <c r="K13" s="360">
        <v>0</v>
      </c>
      <c r="L13" s="361"/>
      <c r="M13" s="358"/>
      <c r="N13" s="359"/>
      <c r="O13" s="360"/>
      <c r="P13" s="361"/>
      <c r="Q13" s="358"/>
      <c r="R13" s="359"/>
    </row>
    <row r="14" spans="1:18" x14ac:dyDescent="0.25">
      <c r="A14" s="344">
        <v>13</v>
      </c>
      <c r="B14" s="362" t="s">
        <v>162</v>
      </c>
      <c r="C14" s="344" t="s">
        <v>179</v>
      </c>
      <c r="D14" s="357">
        <f t="shared" si="0"/>
        <v>8</v>
      </c>
      <c r="E14" s="358">
        <v>2</v>
      </c>
      <c r="F14" s="359">
        <v>0</v>
      </c>
      <c r="G14" s="360">
        <v>2</v>
      </c>
      <c r="H14" s="361">
        <v>4</v>
      </c>
      <c r="I14" s="358">
        <v>0</v>
      </c>
      <c r="J14" s="359">
        <v>0</v>
      </c>
      <c r="K14" s="360">
        <v>0</v>
      </c>
      <c r="L14" s="361"/>
      <c r="M14" s="358"/>
      <c r="N14" s="359"/>
      <c r="O14" s="360"/>
      <c r="P14" s="361"/>
      <c r="Q14" s="358"/>
      <c r="R14" s="359"/>
    </row>
    <row r="15" spans="1:18" ht="15.75" thickBot="1" x14ac:dyDescent="0.3">
      <c r="A15" s="283">
        <v>14</v>
      </c>
      <c r="B15" s="364" t="s">
        <v>161</v>
      </c>
      <c r="C15" s="283" t="s">
        <v>358</v>
      </c>
      <c r="D15" s="365">
        <f t="shared" si="0"/>
        <v>7</v>
      </c>
      <c r="E15" s="366">
        <v>1</v>
      </c>
      <c r="F15" s="367">
        <v>0</v>
      </c>
      <c r="G15" s="368">
        <v>1</v>
      </c>
      <c r="H15" s="369">
        <v>1</v>
      </c>
      <c r="I15" s="366">
        <v>1</v>
      </c>
      <c r="J15" s="367">
        <v>1</v>
      </c>
      <c r="K15" s="368">
        <v>2</v>
      </c>
      <c r="L15" s="369"/>
      <c r="M15" s="366"/>
      <c r="N15" s="367"/>
      <c r="O15" s="368"/>
      <c r="P15" s="369"/>
      <c r="Q15" s="366"/>
      <c r="R15" s="367"/>
    </row>
    <row r="16" spans="1:18" x14ac:dyDescent="0.25">
      <c r="A16" s="344">
        <v>15</v>
      </c>
      <c r="B16" s="362" t="s">
        <v>462</v>
      </c>
      <c r="C16" s="344" t="s">
        <v>358</v>
      </c>
      <c r="D16" s="357">
        <f t="shared" si="0"/>
        <v>6</v>
      </c>
      <c r="E16" s="358">
        <v>0</v>
      </c>
      <c r="F16" s="359">
        <v>0</v>
      </c>
      <c r="G16" s="360">
        <v>0</v>
      </c>
      <c r="H16" s="361">
        <v>0</v>
      </c>
      <c r="I16" s="358">
        <v>4</v>
      </c>
      <c r="J16" s="359">
        <v>2</v>
      </c>
      <c r="K16" s="360">
        <v>0</v>
      </c>
      <c r="L16" s="361"/>
      <c r="M16" s="358"/>
      <c r="N16" s="359"/>
      <c r="O16" s="360"/>
      <c r="P16" s="361"/>
      <c r="Q16" s="358"/>
      <c r="R16" s="359"/>
    </row>
    <row r="17" spans="1:18" x14ac:dyDescent="0.25">
      <c r="A17" s="344">
        <v>16</v>
      </c>
      <c r="B17" s="362" t="s">
        <v>549</v>
      </c>
      <c r="C17" s="344" t="s">
        <v>64</v>
      </c>
      <c r="D17" s="357">
        <f t="shared" si="0"/>
        <v>4</v>
      </c>
      <c r="E17" s="358"/>
      <c r="F17" s="359"/>
      <c r="G17" s="360"/>
      <c r="H17" s="361"/>
      <c r="I17" s="358"/>
      <c r="J17" s="359"/>
      <c r="K17" s="360"/>
      <c r="L17" s="361"/>
      <c r="M17" s="358">
        <v>2</v>
      </c>
      <c r="N17" s="359">
        <v>2</v>
      </c>
      <c r="O17" s="360"/>
      <c r="P17" s="361"/>
      <c r="Q17" s="358"/>
      <c r="R17" s="359"/>
    </row>
    <row r="18" spans="1:18" x14ac:dyDescent="0.25">
      <c r="A18" s="344">
        <v>17</v>
      </c>
      <c r="B18" s="362" t="s">
        <v>495</v>
      </c>
      <c r="C18" s="344" t="s">
        <v>63</v>
      </c>
      <c r="D18" s="357">
        <f t="shared" si="0"/>
        <v>3</v>
      </c>
      <c r="E18" s="358">
        <v>0</v>
      </c>
      <c r="F18" s="359">
        <v>0</v>
      </c>
      <c r="G18" s="360">
        <v>0</v>
      </c>
      <c r="H18" s="361">
        <v>0</v>
      </c>
      <c r="I18" s="358">
        <v>1</v>
      </c>
      <c r="J18" s="359">
        <v>2</v>
      </c>
      <c r="K18" s="360">
        <v>0</v>
      </c>
      <c r="L18" s="361"/>
      <c r="M18" s="358"/>
      <c r="N18" s="359"/>
      <c r="O18" s="360"/>
      <c r="P18" s="361"/>
      <c r="Q18" s="358"/>
      <c r="R18" s="359"/>
    </row>
    <row r="19" spans="1:18" x14ac:dyDescent="0.25">
      <c r="A19" s="344">
        <v>18</v>
      </c>
      <c r="B19" s="362" t="s">
        <v>121</v>
      </c>
      <c r="C19" s="344" t="s">
        <v>64</v>
      </c>
      <c r="D19" s="357">
        <f t="shared" si="0"/>
        <v>3</v>
      </c>
      <c r="E19" s="358">
        <v>1</v>
      </c>
      <c r="F19" s="359">
        <v>0</v>
      </c>
      <c r="G19" s="360">
        <v>0</v>
      </c>
      <c r="H19" s="361">
        <v>0</v>
      </c>
      <c r="I19" s="358">
        <v>1</v>
      </c>
      <c r="J19" s="359">
        <v>1</v>
      </c>
      <c r="K19" s="360">
        <v>0</v>
      </c>
      <c r="L19" s="361"/>
      <c r="M19" s="358"/>
      <c r="N19" s="359"/>
      <c r="O19" s="360"/>
      <c r="P19" s="361"/>
      <c r="Q19" s="358"/>
      <c r="R19" s="359"/>
    </row>
    <row r="20" spans="1:18" x14ac:dyDescent="0.25">
      <c r="A20" s="344">
        <v>19</v>
      </c>
      <c r="B20" s="362" t="s">
        <v>355</v>
      </c>
      <c r="C20" s="344" t="s">
        <v>358</v>
      </c>
      <c r="D20" s="357">
        <f t="shared" si="0"/>
        <v>3</v>
      </c>
      <c r="E20" s="358">
        <v>0</v>
      </c>
      <c r="F20" s="359">
        <v>0</v>
      </c>
      <c r="G20" s="360">
        <v>0</v>
      </c>
      <c r="H20" s="361">
        <v>0</v>
      </c>
      <c r="I20" s="358">
        <v>1</v>
      </c>
      <c r="J20" s="359">
        <v>2</v>
      </c>
      <c r="K20" s="360">
        <v>0</v>
      </c>
      <c r="L20" s="361"/>
      <c r="M20" s="358"/>
      <c r="N20" s="359"/>
      <c r="O20" s="360"/>
      <c r="P20" s="361"/>
      <c r="Q20" s="358"/>
      <c r="R20" s="359"/>
    </row>
    <row r="21" spans="1:18" x14ac:dyDescent="0.25">
      <c r="A21" s="344">
        <v>20</v>
      </c>
      <c r="B21" s="362" t="s">
        <v>352</v>
      </c>
      <c r="C21" s="344" t="s">
        <v>359</v>
      </c>
      <c r="D21" s="357">
        <f t="shared" si="0"/>
        <v>2</v>
      </c>
      <c r="E21" s="358">
        <v>0</v>
      </c>
      <c r="F21" s="359">
        <v>0</v>
      </c>
      <c r="G21" s="360">
        <v>1</v>
      </c>
      <c r="H21" s="361">
        <v>1</v>
      </c>
      <c r="I21" s="358">
        <v>0</v>
      </c>
      <c r="J21" s="359">
        <v>0</v>
      </c>
      <c r="K21" s="360">
        <v>0</v>
      </c>
      <c r="L21" s="361"/>
      <c r="M21" s="358"/>
      <c r="N21" s="359"/>
      <c r="O21" s="360"/>
      <c r="P21" s="361"/>
      <c r="Q21" s="358"/>
      <c r="R21" s="359"/>
    </row>
    <row r="22" spans="1:18" x14ac:dyDescent="0.25">
      <c r="A22" s="344">
        <v>21</v>
      </c>
      <c r="B22" s="362" t="s">
        <v>145</v>
      </c>
      <c r="C22" s="344" t="s">
        <v>70</v>
      </c>
      <c r="D22" s="357">
        <f t="shared" si="0"/>
        <v>2</v>
      </c>
      <c r="E22" s="358">
        <v>2</v>
      </c>
      <c r="F22" s="359">
        <v>0</v>
      </c>
      <c r="G22" s="360">
        <v>0</v>
      </c>
      <c r="H22" s="361">
        <v>0</v>
      </c>
      <c r="I22" s="358">
        <v>0</v>
      </c>
      <c r="J22" s="359">
        <v>0</v>
      </c>
      <c r="K22" s="360">
        <v>0</v>
      </c>
      <c r="L22" s="361"/>
      <c r="M22" s="358"/>
      <c r="N22" s="359"/>
      <c r="O22" s="360"/>
      <c r="P22" s="361"/>
      <c r="Q22" s="358"/>
      <c r="R22" s="359"/>
    </row>
    <row r="23" spans="1:18" x14ac:dyDescent="0.25">
      <c r="A23" s="344">
        <v>22</v>
      </c>
      <c r="B23" s="362" t="s">
        <v>353</v>
      </c>
      <c r="C23" s="344" t="s">
        <v>179</v>
      </c>
      <c r="D23" s="357">
        <f t="shared" si="0"/>
        <v>2</v>
      </c>
      <c r="E23" s="358">
        <v>0</v>
      </c>
      <c r="F23" s="359">
        <v>0</v>
      </c>
      <c r="G23" s="360">
        <v>0</v>
      </c>
      <c r="H23" s="361">
        <v>0</v>
      </c>
      <c r="I23" s="358">
        <v>1</v>
      </c>
      <c r="J23" s="359">
        <v>1</v>
      </c>
      <c r="K23" s="360">
        <v>0</v>
      </c>
      <c r="L23" s="361"/>
      <c r="M23" s="358"/>
      <c r="N23" s="359"/>
      <c r="O23" s="360"/>
      <c r="P23" s="361"/>
      <c r="Q23" s="358"/>
      <c r="R23" s="359"/>
    </row>
    <row r="24" spans="1:18" x14ac:dyDescent="0.25">
      <c r="A24" s="344">
        <v>23</v>
      </c>
      <c r="B24" s="362" t="s">
        <v>357</v>
      </c>
      <c r="C24" s="344" t="s">
        <v>64</v>
      </c>
      <c r="D24" s="357">
        <f t="shared" si="0"/>
        <v>1</v>
      </c>
      <c r="E24" s="358">
        <v>1</v>
      </c>
      <c r="F24" s="359">
        <v>0</v>
      </c>
      <c r="G24" s="360">
        <v>0</v>
      </c>
      <c r="H24" s="361">
        <v>0</v>
      </c>
      <c r="I24" s="358">
        <v>0</v>
      </c>
      <c r="J24" s="359">
        <v>0</v>
      </c>
      <c r="K24" s="360">
        <v>0</v>
      </c>
      <c r="L24" s="361"/>
      <c r="M24" s="358"/>
      <c r="N24" s="359"/>
      <c r="O24" s="360"/>
      <c r="P24" s="361"/>
      <c r="Q24" s="358"/>
      <c r="R24" s="359"/>
    </row>
  </sheetData>
  <sortState ref="B2:R24">
    <sortCondition descending="1" ref="D2:D24"/>
    <sortCondition descending="1" ref="L2:L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Calendar</vt:lpstr>
      <vt:lpstr>D1</vt:lpstr>
      <vt:lpstr>%D1</vt:lpstr>
      <vt:lpstr>D2</vt:lpstr>
      <vt:lpstr>%D2</vt:lpstr>
      <vt:lpstr>Men</vt:lpstr>
      <vt:lpstr>Women</vt:lpstr>
      <vt:lpstr>Pairs</vt:lpstr>
      <vt:lpstr>+45</vt:lpstr>
      <vt:lpstr>OCHodc2109</vt:lpstr>
      <vt:lpstr>OCDarc0510</vt:lpstr>
      <vt:lpstr>OCTiti2311</vt:lpstr>
      <vt:lpstr>AncienBarême</vt:lpstr>
      <vt:lpstr>OCDolina2501</vt:lpstr>
      <vt:lpstr>Titularisation</vt:lpstr>
      <vt:lpstr>CCCpard1412</vt:lpstr>
      <vt:lpstr>Participation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NAMIETA</dc:creator>
  <cp:lastModifiedBy>karine</cp:lastModifiedBy>
  <cp:lastPrinted>2014-01-29T09:10:56Z</cp:lastPrinted>
  <dcterms:created xsi:type="dcterms:W3CDTF">2013-06-24T11:09:11Z</dcterms:created>
  <dcterms:modified xsi:type="dcterms:W3CDTF">2014-03-07T07:33:31Z</dcterms:modified>
</cp:coreProperties>
</file>