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20" windowWidth="11595" windowHeight="8700" activeTab="0"/>
  </bookViews>
  <sheets>
    <sheet name="Feuil1" sheetId="1" r:id="rId1"/>
  </sheets>
  <definedNames>
    <definedName name="_xlnm.Print_Area" localSheetId="0">'Feuil1'!$A$1:$K$33</definedName>
  </definedNames>
  <calcPr fullCalcOnLoad="1"/>
</workbook>
</file>

<file path=xl/sharedStrings.xml><?xml version="1.0" encoding="utf-8"?>
<sst xmlns="http://schemas.openxmlformats.org/spreadsheetml/2006/main" count="68" uniqueCount="62">
  <si>
    <t>En position debout en chaussettes, les talons légèrement écartés, (10 cm) vous allez relever la côte entre le sol et le périnées. (voir figure ci-contre)</t>
  </si>
  <si>
    <t>Assis dans les mêmes conditions on mesure la distance entre le sommet du crâne et le dessus de la tablette</t>
  </si>
  <si>
    <t>Assis sur une tablette, bien à l'horizontal, le postérieur contre le mur, mesurer la distance entre le mur et l'extrémité du genou.</t>
  </si>
  <si>
    <t>L'ENTREJAMBE (Ej)</t>
  </si>
  <si>
    <t>LA CUISSE (Cu)</t>
  </si>
  <si>
    <t>LE BUSTE total (Bt)</t>
  </si>
  <si>
    <t>Toujours assis dans les mêmes conditions on mesure la distance entre le dessus de l'épaule et la pointe du coude replié à 90°</t>
  </si>
  <si>
    <t>L'AVANT-BRAS</t>
  </si>
  <si>
    <t>On utilise un livre ou une planchette pour mettre entre les jambes, on mesure la longueur du bras et la hauteur du torse.</t>
  </si>
  <si>
    <t>Prises de cotes pour calcul de dimension de Cadre vélo</t>
  </si>
  <si>
    <t>Votre mesure en cm ici</t>
  </si>
  <si>
    <t>COMPLÉMENTS</t>
  </si>
  <si>
    <t>ej</t>
  </si>
  <si>
    <t>Br</t>
  </si>
  <si>
    <t>Hauteur du cadre</t>
  </si>
  <si>
    <t>Le Bras</t>
  </si>
  <si>
    <t>Le Torse</t>
  </si>
  <si>
    <t>La Cuisse</t>
  </si>
  <si>
    <t>Le Buste</t>
  </si>
  <si>
    <t>L'Avant-Bras</t>
  </si>
  <si>
    <t>Hauteur de selle</t>
  </si>
  <si>
    <r>
      <t>L</t>
    </r>
    <r>
      <rPr>
        <b/>
        <sz val="10"/>
        <color indexed="18"/>
        <rFont val="Tahoma"/>
        <family val="2"/>
      </rPr>
      <t>ongueur du cadre</t>
    </r>
  </si>
  <si>
    <t>"Normal"</t>
  </si>
  <si>
    <t>"Sloping"</t>
  </si>
  <si>
    <t>L'Entrejambe</t>
  </si>
  <si>
    <t>avB</t>
  </si>
  <si>
    <t>Bt</t>
  </si>
  <si>
    <t>Cu</t>
  </si>
  <si>
    <t>T</t>
  </si>
  <si>
    <t>Longueur des manivelles</t>
  </si>
  <si>
    <t>Taille</t>
  </si>
  <si>
    <t>Longueur de la potence</t>
  </si>
  <si>
    <t xml:space="preserve">                                        ▼</t>
  </si>
  <si>
    <t xml:space="preserve">                               ▼</t>
  </si>
  <si>
    <t xml:space="preserve">                                ▼</t>
  </si>
  <si>
    <t>Votre Cadre</t>
  </si>
  <si>
    <t>Vos Réglages</t>
  </si>
  <si>
    <t>Angle Av</t>
  </si>
  <si>
    <t>Angle Ar</t>
  </si>
  <si>
    <t>Recul de selle</t>
  </si>
  <si>
    <t>Écart de niveau selle cintre</t>
  </si>
  <si>
    <t xml:space="preserve">En cyclotourisme pour les </t>
  </si>
  <si>
    <t xml:space="preserve">Femmes tout peut être sur le </t>
  </si>
  <si>
    <t>même niveau, pour les Hommes</t>
  </si>
  <si>
    <t>1 à 3 cm plongeant sur le cintre</t>
  </si>
  <si>
    <t>Largeur du cintre</t>
  </si>
  <si>
    <t>38 - 40 - 42</t>
  </si>
  <si>
    <t>La largeur du cintre est en</t>
  </si>
  <si>
    <t>est en rapport avec votre</t>
  </si>
  <si>
    <t>largeur d'épaules</t>
  </si>
  <si>
    <t>Par</t>
  </si>
  <si>
    <t>Réalisé pour</t>
  </si>
  <si>
    <t>contact      cyclocardiaques.org</t>
  </si>
  <si>
    <t>webmaster      usc-cyclo.org</t>
  </si>
  <si>
    <t>doit venir effleurer la rotule du genou.</t>
  </si>
  <si>
    <t>du cintre, le coude légèrement fléchi</t>
  </si>
  <si>
    <t>cale-pieds, mettre les mains en bas</t>
  </si>
  <si>
    <t>diagonal du cadre, les pieds dans les</t>
  </si>
  <si>
    <t>Placer une manivelle parallèle au tube</t>
  </si>
  <si>
    <t>Contrôle longueur de potence</t>
  </si>
  <si>
    <t>Distance entre l'axe de pédalier et</t>
  </si>
  <si>
    <t>le bec de selle.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</si>
</sst>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[$-409]AM/PM\ \-\ hh:mm:ss"/>
  </numFmts>
  <fonts count="51">
    <font>
      <sz val="10"/>
      <name val="Arial"/>
      <family val="0"/>
    </font>
    <font>
      <b/>
      <sz val="10"/>
      <color indexed="12"/>
      <name val="Tahoma"/>
      <family val="2"/>
    </font>
    <font>
      <b/>
      <sz val="8"/>
      <name val="Arial"/>
      <family val="2"/>
    </font>
    <font>
      <sz val="16"/>
      <color indexed="12"/>
      <name val="Tahoma"/>
      <family val="2"/>
    </font>
    <font>
      <sz val="8"/>
      <color indexed="18"/>
      <name val="Tahoma"/>
      <family val="2"/>
    </font>
    <font>
      <b/>
      <sz val="10"/>
      <color indexed="10"/>
      <name val="Tahoma"/>
      <family val="2"/>
    </font>
    <font>
      <b/>
      <sz val="10"/>
      <color indexed="18"/>
      <name val="Tahoma"/>
      <family val="2"/>
    </font>
    <font>
      <b/>
      <sz val="10"/>
      <color indexed="18"/>
      <name val="Arial"/>
      <family val="0"/>
    </font>
    <font>
      <sz val="1"/>
      <name val="Arial"/>
      <family val="0"/>
    </font>
    <font>
      <sz val="10"/>
      <color indexed="18"/>
      <name val="Arial"/>
      <family val="0"/>
    </font>
    <font>
      <sz val="10"/>
      <color indexed="18"/>
      <name val="Tahoma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sz val="10"/>
      <name val="Comic Sans MS"/>
      <family val="4"/>
    </font>
    <font>
      <b/>
      <sz val="16"/>
      <color indexed="18"/>
      <name val="Tahoma"/>
      <family val="2"/>
    </font>
    <font>
      <b/>
      <sz val="16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2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8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8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2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0">
    <xf numFmtId="0" fontId="0" fillId="0" borderId="0" xfId="0" applyAlignment="1">
      <alignment/>
    </xf>
    <xf numFmtId="0" fontId="8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right" vertical="center"/>
    </xf>
    <xf numFmtId="1" fontId="5" fillId="35" borderId="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 horizontal="right" vertic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1" fontId="0" fillId="35" borderId="0" xfId="0" applyNumberForma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right"/>
    </xf>
    <xf numFmtId="0" fontId="1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35" borderId="18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0" fillId="35" borderId="18" xfId="0" applyFont="1" applyFill="1" applyBorder="1" applyAlignment="1">
      <alignment horizontal="left"/>
    </xf>
    <xf numFmtId="0" fontId="10" fillId="35" borderId="18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0" fillId="35" borderId="21" xfId="0" applyFont="1" applyFill="1" applyBorder="1" applyAlignment="1">
      <alignment horizontal="centerContinuous"/>
    </xf>
    <xf numFmtId="0" fontId="6" fillId="35" borderId="18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9" fillId="35" borderId="19" xfId="0" applyFont="1" applyFill="1" applyBorder="1" applyAlignment="1">
      <alignment/>
    </xf>
    <xf numFmtId="1" fontId="5" fillId="35" borderId="19" xfId="0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Continuous"/>
    </xf>
    <xf numFmtId="0" fontId="12" fillId="35" borderId="22" xfId="0" applyFont="1" applyFill="1" applyBorder="1" applyAlignment="1">
      <alignment horizontal="centerContinuous"/>
    </xf>
    <xf numFmtId="0" fontId="12" fillId="35" borderId="23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25" xfId="0" applyFont="1" applyFill="1" applyBorder="1" applyAlignment="1">
      <alignment/>
    </xf>
    <xf numFmtId="0" fontId="12" fillId="35" borderId="26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2" fillId="35" borderId="31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4" fillId="35" borderId="35" xfId="0" applyFont="1" applyFill="1" applyBorder="1" applyAlignment="1">
      <alignment vertical="top" wrapText="1"/>
    </xf>
    <xf numFmtId="0" fontId="0" fillId="35" borderId="36" xfId="0" applyFill="1" applyBorder="1" applyAlignment="1">
      <alignment vertical="top" wrapText="1"/>
    </xf>
    <xf numFmtId="0" fontId="0" fillId="35" borderId="37" xfId="0" applyFill="1" applyBorder="1" applyAlignment="1">
      <alignment vertical="top" wrapText="1"/>
    </xf>
    <xf numFmtId="0" fontId="0" fillId="35" borderId="38" xfId="0" applyFill="1" applyBorder="1" applyAlignment="1">
      <alignment vertical="top" wrapText="1"/>
    </xf>
    <xf numFmtId="0" fontId="0" fillId="35" borderId="39" xfId="0" applyFill="1" applyBorder="1" applyAlignment="1">
      <alignment vertical="top" wrapText="1"/>
    </xf>
    <xf numFmtId="0" fontId="0" fillId="35" borderId="40" xfId="0" applyFill="1" applyBorder="1" applyAlignment="1">
      <alignment vertical="top" wrapText="1"/>
    </xf>
    <xf numFmtId="0" fontId="2" fillId="35" borderId="32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1" fillId="35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1" fillId="35" borderId="43" xfId="0" applyFont="1" applyFill="1" applyBorder="1" applyAlignment="1">
      <alignment horizontal="center"/>
    </xf>
    <xf numFmtId="0" fontId="4" fillId="35" borderId="31" xfId="0" applyFont="1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0" fillId="35" borderId="41" xfId="0" applyFill="1" applyBorder="1" applyAlignment="1">
      <alignment vertical="top" wrapText="1"/>
    </xf>
    <xf numFmtId="0" fontId="3" fillId="35" borderId="44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45" xfId="0" applyFill="1" applyBorder="1" applyAlignment="1">
      <alignment/>
    </xf>
    <xf numFmtId="0" fontId="15" fillId="35" borderId="12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center"/>
    </xf>
    <xf numFmtId="0" fontId="0" fillId="35" borderId="32" xfId="0" applyFill="1" applyBorder="1" applyAlignment="1">
      <alignment horizontal="center"/>
    </xf>
    <xf numFmtId="0" fontId="2" fillId="35" borderId="32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4" fillId="35" borderId="35" xfId="0" applyFont="1" applyFill="1" applyBorder="1" applyAlignment="1">
      <alignment horizontal="left" vertical="top" wrapText="1"/>
    </xf>
    <xf numFmtId="0" fontId="0" fillId="35" borderId="32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37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0" fillId="35" borderId="39" xfId="0" applyFill="1" applyBorder="1" applyAlignment="1">
      <alignment horizontal="left" vertical="top" wrapText="1"/>
    </xf>
    <xf numFmtId="0" fontId="0" fillId="35" borderId="42" xfId="0" applyFill="1" applyBorder="1" applyAlignment="1">
      <alignment horizontal="left" vertical="top" wrapText="1"/>
    </xf>
    <xf numFmtId="0" fontId="0" fillId="35" borderId="48" xfId="0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2" fontId="10" fillId="33" borderId="49" xfId="0" applyNumberFormat="1" applyFont="1" applyFill="1" applyBorder="1" applyAlignment="1">
      <alignment horizontal="center"/>
    </xf>
    <xf numFmtId="2" fontId="12" fillId="33" borderId="50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0" fillId="35" borderId="23" xfId="0" applyFont="1" applyFill="1" applyBorder="1" applyAlignment="1">
      <alignment horizontal="left"/>
    </xf>
    <xf numFmtId="0" fontId="12" fillId="0" borderId="26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1</xdr:col>
      <xdr:colOff>419100</xdr:colOff>
      <xdr:row>2</xdr:row>
      <xdr:rowOff>0</xdr:rowOff>
    </xdr:to>
    <xdr:pic>
      <xdr:nvPicPr>
        <xdr:cNvPr id="1" name="Picture 28" descr="E_jamb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47650"/>
          <a:ext cx="1143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</xdr:row>
      <xdr:rowOff>0</xdr:rowOff>
    </xdr:from>
    <xdr:to>
      <xdr:col>3</xdr:col>
      <xdr:colOff>400050</xdr:colOff>
      <xdr:row>2</xdr:row>
      <xdr:rowOff>0</xdr:rowOff>
    </xdr:to>
    <xdr:pic>
      <xdr:nvPicPr>
        <xdr:cNvPr id="2" name="Picture 29" descr="mesur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247650"/>
          <a:ext cx="923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</xdr:row>
      <xdr:rowOff>0</xdr:rowOff>
    </xdr:from>
    <xdr:to>
      <xdr:col>5</xdr:col>
      <xdr:colOff>390525</xdr:colOff>
      <xdr:row>2</xdr:row>
      <xdr:rowOff>0</xdr:rowOff>
    </xdr:to>
    <xdr:pic>
      <xdr:nvPicPr>
        <xdr:cNvPr id="3" name="Picture 30" descr="L_cuis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247650"/>
          <a:ext cx="1143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0</xdr:rowOff>
    </xdr:from>
    <xdr:to>
      <xdr:col>7</xdr:col>
      <xdr:colOff>504825</xdr:colOff>
      <xdr:row>2</xdr:row>
      <xdr:rowOff>0</xdr:rowOff>
    </xdr:to>
    <xdr:pic>
      <xdr:nvPicPr>
        <xdr:cNvPr id="4" name="Picture 31" descr="L_bus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247650"/>
          <a:ext cx="1143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</xdr:row>
      <xdr:rowOff>0</xdr:rowOff>
    </xdr:from>
    <xdr:to>
      <xdr:col>9</xdr:col>
      <xdr:colOff>447675</xdr:colOff>
      <xdr:row>2</xdr:row>
      <xdr:rowOff>0</xdr:rowOff>
    </xdr:to>
    <xdr:pic>
      <xdr:nvPicPr>
        <xdr:cNvPr id="5" name="Picture 32" descr="L_bra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0450" y="247650"/>
          <a:ext cx="11620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26</xdr:row>
      <xdr:rowOff>0</xdr:rowOff>
    </xdr:from>
    <xdr:to>
      <xdr:col>0</xdr:col>
      <xdr:colOff>981075</xdr:colOff>
      <xdr:row>32</xdr:row>
      <xdr:rowOff>85725</xdr:rowOff>
    </xdr:to>
    <xdr:pic>
      <xdr:nvPicPr>
        <xdr:cNvPr id="6" name="Picture 40" descr="hse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5524500"/>
          <a:ext cx="88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19</xdr:row>
      <xdr:rowOff>66675</xdr:rowOff>
    </xdr:from>
    <xdr:to>
      <xdr:col>9</xdr:col>
      <xdr:colOff>200025</xdr:colOff>
      <xdr:row>28</xdr:row>
      <xdr:rowOff>85725</xdr:rowOff>
    </xdr:to>
    <xdr:pic>
      <xdr:nvPicPr>
        <xdr:cNvPr id="7" name="Picture 42" descr="teeacc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96100" y="4552950"/>
          <a:ext cx="14287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23</xdr:row>
      <xdr:rowOff>19050</xdr:rowOff>
    </xdr:from>
    <xdr:to>
      <xdr:col>7</xdr:col>
      <xdr:colOff>371475</xdr:colOff>
      <xdr:row>28</xdr:row>
      <xdr:rowOff>152400</xdr:rowOff>
    </xdr:to>
    <xdr:pic>
      <xdr:nvPicPr>
        <xdr:cNvPr id="8" name="Picture 43" descr="uscphoto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0" y="5048250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20</xdr:row>
      <xdr:rowOff>104775</xdr:rowOff>
    </xdr:from>
    <xdr:to>
      <xdr:col>10</xdr:col>
      <xdr:colOff>285750</xdr:colOff>
      <xdr:row>27</xdr:row>
      <xdr:rowOff>28575</xdr:rowOff>
    </xdr:to>
    <xdr:pic>
      <xdr:nvPicPr>
        <xdr:cNvPr id="9" name="Picture 44" descr="jorobesse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05800" y="47529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28</xdr:row>
      <xdr:rowOff>104775</xdr:rowOff>
    </xdr:from>
    <xdr:to>
      <xdr:col>8</xdr:col>
      <xdr:colOff>714375</xdr:colOff>
      <xdr:row>30</xdr:row>
      <xdr:rowOff>85725</xdr:rowOff>
    </xdr:to>
    <xdr:pic>
      <xdr:nvPicPr>
        <xdr:cNvPr id="10" name="Picture 51" descr="aro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00950" y="5953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30</xdr:row>
      <xdr:rowOff>114300</xdr:rowOff>
    </xdr:from>
    <xdr:to>
      <xdr:col>9</xdr:col>
      <xdr:colOff>47625</xdr:colOff>
      <xdr:row>32</xdr:row>
      <xdr:rowOff>95250</xdr:rowOff>
    </xdr:to>
    <xdr:pic>
      <xdr:nvPicPr>
        <xdr:cNvPr id="11" name="Picture 58" descr="aro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67650" y="6286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19</xdr:row>
      <xdr:rowOff>76200</xdr:rowOff>
    </xdr:from>
    <xdr:to>
      <xdr:col>5</xdr:col>
      <xdr:colOff>619125</xdr:colOff>
      <xdr:row>25</xdr:row>
      <xdr:rowOff>161925</xdr:rowOff>
    </xdr:to>
    <xdr:pic>
      <xdr:nvPicPr>
        <xdr:cNvPr id="12" name="Picture 61" descr="Pie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10050" y="456247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RowColHeaders="0" tabSelected="1" zoomScalePageLayoutView="0" workbookViewId="0" topLeftCell="A1">
      <selection activeCell="A19" sqref="A19:K19"/>
    </sheetView>
  </sheetViews>
  <sheetFormatPr defaultColWidth="11.421875" defaultRowHeight="12.75"/>
  <cols>
    <col min="1" max="1" width="17.7109375" style="0" customWidth="1"/>
    <col min="2" max="2" width="11.7109375" style="0" customWidth="1"/>
    <col min="3" max="3" width="13.7109375" style="0" customWidth="1"/>
    <col min="4" max="4" width="13.140625" style="0" customWidth="1"/>
    <col min="5" max="5" width="13.28125" style="0" customWidth="1"/>
    <col min="6" max="6" width="12.8515625" style="0" customWidth="1"/>
    <col min="7" max="8" width="12.7109375" style="0" customWidth="1"/>
    <col min="9" max="9" width="14.00390625" style="0" customWidth="1"/>
    <col min="10" max="10" width="12.7109375" style="0" customWidth="1"/>
    <col min="11" max="11" width="6.57421875" style="0" customWidth="1"/>
    <col min="12" max="12" width="13.421875" style="0" customWidth="1"/>
    <col min="13" max="19" width="13.421875" style="0" hidden="1" customWidth="1"/>
    <col min="20" max="20" width="13.421875" style="0" customWidth="1"/>
  </cols>
  <sheetData>
    <row r="1" spans="1:19" ht="19.5">
      <c r="A1" s="120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N1" s="1" t="s">
        <v>12</v>
      </c>
      <c r="O1" s="1" t="s">
        <v>13</v>
      </c>
      <c r="P1" s="1" t="s">
        <v>28</v>
      </c>
      <c r="Q1" s="1" t="s">
        <v>27</v>
      </c>
      <c r="R1" s="1" t="s">
        <v>26</v>
      </c>
      <c r="S1" s="1" t="s">
        <v>25</v>
      </c>
    </row>
    <row r="2" spans="1:19" ht="135" customHeight="1">
      <c r="A2" s="114"/>
      <c r="B2" s="115"/>
      <c r="C2" s="7"/>
      <c r="D2" s="5"/>
      <c r="E2" s="5"/>
      <c r="F2" s="5"/>
      <c r="G2" s="5"/>
      <c r="H2" s="5"/>
      <c r="I2" s="5"/>
      <c r="J2" s="6"/>
      <c r="K2" s="8"/>
      <c r="L2" s="49"/>
      <c r="M2" s="1">
        <v>155</v>
      </c>
      <c r="N2" s="1">
        <v>65</v>
      </c>
      <c r="O2" s="1">
        <v>55</v>
      </c>
      <c r="P2" s="1">
        <v>50</v>
      </c>
      <c r="Q2" s="1">
        <v>45</v>
      </c>
      <c r="R2" s="1">
        <v>70</v>
      </c>
      <c r="S2" s="1">
        <v>30</v>
      </c>
    </row>
    <row r="3" spans="1:19" ht="15" customHeight="1">
      <c r="A3" s="116" t="s">
        <v>3</v>
      </c>
      <c r="B3" s="100"/>
      <c r="C3" s="99" t="s">
        <v>11</v>
      </c>
      <c r="D3" s="100"/>
      <c r="E3" s="99" t="s">
        <v>4</v>
      </c>
      <c r="F3" s="100"/>
      <c r="G3" s="112" t="s">
        <v>5</v>
      </c>
      <c r="H3" s="113"/>
      <c r="I3" s="112" t="s">
        <v>7</v>
      </c>
      <c r="J3" s="130"/>
      <c r="K3" s="131"/>
      <c r="L3" s="49"/>
      <c r="M3" s="1">
        <v>156</v>
      </c>
      <c r="N3" s="1">
        <v>66</v>
      </c>
      <c r="O3" s="1">
        <v>56</v>
      </c>
      <c r="P3" s="1">
        <v>51</v>
      </c>
      <c r="Q3" s="1">
        <v>46</v>
      </c>
      <c r="R3" s="1">
        <v>71</v>
      </c>
      <c r="S3" s="1">
        <v>31</v>
      </c>
    </row>
    <row r="4" spans="1:19" ht="11.25" customHeight="1">
      <c r="A4" s="117" t="s">
        <v>0</v>
      </c>
      <c r="B4" s="102"/>
      <c r="C4" s="101" t="s">
        <v>8</v>
      </c>
      <c r="D4" s="102"/>
      <c r="E4" s="101" t="s">
        <v>2</v>
      </c>
      <c r="F4" s="102"/>
      <c r="G4" s="101" t="s">
        <v>1</v>
      </c>
      <c r="H4" s="102"/>
      <c r="I4" s="132" t="s">
        <v>6</v>
      </c>
      <c r="J4" s="133"/>
      <c r="K4" s="134"/>
      <c r="M4" s="1">
        <v>157</v>
      </c>
      <c r="N4" s="1">
        <v>67</v>
      </c>
      <c r="O4" s="1">
        <v>57</v>
      </c>
      <c r="P4" s="1">
        <v>52</v>
      </c>
      <c r="Q4" s="1">
        <v>47</v>
      </c>
      <c r="R4" s="1">
        <v>72</v>
      </c>
      <c r="S4" s="1">
        <v>32</v>
      </c>
    </row>
    <row r="5" spans="1:19" ht="11.25" customHeight="1">
      <c r="A5" s="118"/>
      <c r="B5" s="104"/>
      <c r="C5" s="103"/>
      <c r="D5" s="104"/>
      <c r="E5" s="103"/>
      <c r="F5" s="104"/>
      <c r="G5" s="103"/>
      <c r="H5" s="104"/>
      <c r="I5" s="135"/>
      <c r="J5" s="136"/>
      <c r="K5" s="137"/>
      <c r="M5" s="1">
        <v>158</v>
      </c>
      <c r="N5" s="1">
        <v>68</v>
      </c>
      <c r="O5" s="1">
        <v>58</v>
      </c>
      <c r="P5" s="1">
        <v>53</v>
      </c>
      <c r="Q5" s="1">
        <v>48</v>
      </c>
      <c r="R5" s="1">
        <v>73</v>
      </c>
      <c r="S5" s="1">
        <v>33</v>
      </c>
    </row>
    <row r="6" spans="1:19" ht="11.25" customHeight="1">
      <c r="A6" s="118"/>
      <c r="B6" s="104"/>
      <c r="C6" s="103"/>
      <c r="D6" s="104"/>
      <c r="E6" s="103"/>
      <c r="F6" s="104"/>
      <c r="G6" s="103"/>
      <c r="H6" s="104"/>
      <c r="I6" s="135"/>
      <c r="J6" s="136"/>
      <c r="K6" s="137"/>
      <c r="M6" s="1">
        <v>159</v>
      </c>
      <c r="N6" s="1">
        <v>69</v>
      </c>
      <c r="O6" s="1">
        <v>59</v>
      </c>
      <c r="P6" s="1">
        <v>54</v>
      </c>
      <c r="Q6" s="1">
        <v>49</v>
      </c>
      <c r="R6" s="1">
        <v>74</v>
      </c>
      <c r="S6" s="1">
        <v>34</v>
      </c>
    </row>
    <row r="7" spans="1:19" ht="11.25" customHeight="1">
      <c r="A7" s="119"/>
      <c r="B7" s="106"/>
      <c r="C7" s="105"/>
      <c r="D7" s="106"/>
      <c r="E7" s="105"/>
      <c r="F7" s="106"/>
      <c r="G7" s="105"/>
      <c r="H7" s="106"/>
      <c r="I7" s="138"/>
      <c r="J7" s="139"/>
      <c r="K7" s="140"/>
      <c r="M7" s="1">
        <v>160</v>
      </c>
      <c r="N7" s="1">
        <v>70</v>
      </c>
      <c r="O7" s="1">
        <v>60</v>
      </c>
      <c r="P7" s="1">
        <v>55</v>
      </c>
      <c r="Q7" s="1">
        <v>50</v>
      </c>
      <c r="R7" s="1">
        <v>75</v>
      </c>
      <c r="S7" s="1">
        <v>35</v>
      </c>
    </row>
    <row r="8" spans="1:19" ht="12" customHeight="1">
      <c r="A8" s="92" t="s">
        <v>10</v>
      </c>
      <c r="B8" s="93"/>
      <c r="C8" s="107" t="s">
        <v>10</v>
      </c>
      <c r="D8" s="93"/>
      <c r="E8" s="107" t="s">
        <v>10</v>
      </c>
      <c r="F8" s="127"/>
      <c r="G8" s="128" t="s">
        <v>10</v>
      </c>
      <c r="H8" s="129"/>
      <c r="I8" s="128" t="s">
        <v>10</v>
      </c>
      <c r="J8" s="129"/>
      <c r="K8" s="32"/>
      <c r="M8" s="1">
        <v>161</v>
      </c>
      <c r="N8" s="1">
        <v>71</v>
      </c>
      <c r="O8" s="1">
        <v>61</v>
      </c>
      <c r="P8" s="1">
        <v>56</v>
      </c>
      <c r="Q8" s="1">
        <v>51</v>
      </c>
      <c r="R8" s="1">
        <v>76</v>
      </c>
      <c r="S8" s="1">
        <v>36</v>
      </c>
    </row>
    <row r="9" spans="1:19" ht="12" customHeight="1">
      <c r="A9" s="90" t="s">
        <v>32</v>
      </c>
      <c r="B9" s="91"/>
      <c r="C9" s="108" t="s">
        <v>34</v>
      </c>
      <c r="D9" s="108"/>
      <c r="E9" s="91" t="s">
        <v>33</v>
      </c>
      <c r="F9" s="91"/>
      <c r="G9" s="126" t="s">
        <v>33</v>
      </c>
      <c r="H9" s="126"/>
      <c r="I9" s="126" t="s">
        <v>33</v>
      </c>
      <c r="J9" s="126"/>
      <c r="K9" s="8"/>
      <c r="M9" s="1">
        <v>162</v>
      </c>
      <c r="N9" s="1">
        <v>72</v>
      </c>
      <c r="O9" s="1">
        <v>62</v>
      </c>
      <c r="P9" s="1">
        <v>57</v>
      </c>
      <c r="Q9" s="1">
        <v>52</v>
      </c>
      <c r="R9" s="1">
        <v>77</v>
      </c>
      <c r="S9" s="1">
        <v>37</v>
      </c>
    </row>
    <row r="10" spans="1:19" ht="12.75">
      <c r="A10" s="17" t="s">
        <v>24</v>
      </c>
      <c r="B10" s="4">
        <v>85</v>
      </c>
      <c r="C10" s="10" t="s">
        <v>15</v>
      </c>
      <c r="D10" s="4">
        <v>68</v>
      </c>
      <c r="E10" s="18" t="s">
        <v>17</v>
      </c>
      <c r="F10" s="4">
        <v>65</v>
      </c>
      <c r="G10" s="18" t="s">
        <v>18</v>
      </c>
      <c r="H10" s="4">
        <v>85</v>
      </c>
      <c r="I10" s="18" t="s">
        <v>19</v>
      </c>
      <c r="J10" s="3">
        <v>44</v>
      </c>
      <c r="K10" s="8"/>
      <c r="M10" s="1">
        <v>163</v>
      </c>
      <c r="N10" s="1">
        <v>73</v>
      </c>
      <c r="O10" s="1">
        <v>63</v>
      </c>
      <c r="P10" s="1">
        <v>58</v>
      </c>
      <c r="Q10" s="1">
        <v>53</v>
      </c>
      <c r="R10" s="1">
        <v>78</v>
      </c>
      <c r="S10" s="1">
        <v>38</v>
      </c>
    </row>
    <row r="11" spans="1:19" ht="15" customHeight="1">
      <c r="A11" s="9" t="s">
        <v>30</v>
      </c>
      <c r="B11" s="3">
        <v>160</v>
      </c>
      <c r="C11" s="10" t="s">
        <v>16</v>
      </c>
      <c r="D11" s="4">
        <v>72</v>
      </c>
      <c r="E11" s="12"/>
      <c r="F11" s="34"/>
      <c r="G11" s="34"/>
      <c r="H11" s="6"/>
      <c r="I11" s="6"/>
      <c r="J11" s="6"/>
      <c r="K11" s="8"/>
      <c r="M11" s="1">
        <v>164</v>
      </c>
      <c r="N11" s="1">
        <v>74</v>
      </c>
      <c r="O11" s="1">
        <v>64</v>
      </c>
      <c r="P11" s="1">
        <v>59</v>
      </c>
      <c r="Q11" s="1">
        <v>54</v>
      </c>
      <c r="R11" s="1">
        <v>79</v>
      </c>
      <c r="S11" s="1">
        <v>39</v>
      </c>
    </row>
    <row r="12" spans="1:19" ht="4.5" customHeight="1">
      <c r="A12" s="9"/>
      <c r="B12" s="10"/>
      <c r="C12" s="10"/>
      <c r="D12" s="11"/>
      <c r="E12" s="12"/>
      <c r="F12" s="34"/>
      <c r="G12" s="34"/>
      <c r="H12" s="6"/>
      <c r="I12" s="6"/>
      <c r="J12" s="6"/>
      <c r="K12" s="8"/>
      <c r="M12" s="1">
        <v>165</v>
      </c>
      <c r="N12" s="1">
        <v>75</v>
      </c>
      <c r="O12" s="1">
        <v>65</v>
      </c>
      <c r="P12" s="1">
        <v>60</v>
      </c>
      <c r="Q12" s="1">
        <v>55</v>
      </c>
      <c r="R12" s="1">
        <v>80</v>
      </c>
      <c r="S12" s="1">
        <v>40</v>
      </c>
    </row>
    <row r="13" spans="1:19" ht="19.5">
      <c r="A13" s="123" t="s">
        <v>35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5"/>
      <c r="M13" s="1">
        <v>167</v>
      </c>
      <c r="N13" s="1">
        <v>77</v>
      </c>
      <c r="O13" s="1">
        <v>68</v>
      </c>
      <c r="P13" s="1">
        <v>62</v>
      </c>
      <c r="Q13" s="1">
        <v>57</v>
      </c>
      <c r="R13" s="1">
        <v>82</v>
      </c>
      <c r="S13" s="1">
        <v>42</v>
      </c>
    </row>
    <row r="14" spans="1:19" ht="4.5" customHeight="1">
      <c r="A14" s="13"/>
      <c r="B14" s="25"/>
      <c r="C14" s="25"/>
      <c r="D14" s="25"/>
      <c r="E14" s="25"/>
      <c r="F14" s="25"/>
      <c r="G14" s="25"/>
      <c r="H14" s="25"/>
      <c r="I14" s="25"/>
      <c r="J14" s="25"/>
      <c r="K14" s="14"/>
      <c r="M14" s="1">
        <v>168</v>
      </c>
      <c r="N14" s="1">
        <v>78</v>
      </c>
      <c r="O14" s="1">
        <v>69</v>
      </c>
      <c r="P14" s="1">
        <v>63</v>
      </c>
      <c r="Q14" s="1">
        <v>58</v>
      </c>
      <c r="R14" s="1">
        <v>83</v>
      </c>
      <c r="S14" s="1">
        <v>43</v>
      </c>
    </row>
    <row r="15" spans="1:19" ht="15" customHeight="1">
      <c r="A15" s="15" t="s">
        <v>14</v>
      </c>
      <c r="B15" s="20" t="s">
        <v>22</v>
      </c>
      <c r="C15" s="2">
        <f>B10*0.66</f>
        <v>56.1</v>
      </c>
      <c r="D15" s="109" t="s">
        <v>21</v>
      </c>
      <c r="E15" s="110"/>
      <c r="F15" s="2">
        <f>(H10+J10)/2.4</f>
        <v>53.75</v>
      </c>
      <c r="G15" s="111" t="s">
        <v>29</v>
      </c>
      <c r="H15" s="111"/>
      <c r="I15" s="27">
        <f>IF(B11&gt;190,18,IF(B11&gt;=185,17.75,IF(B11&gt;=175,17.5,IF(B11&gt;=170,17.25,IF(B11&gt;160,17,IF(B11&gt;=155,16.75))))))</f>
        <v>16.75</v>
      </c>
      <c r="J15" s="21" t="s">
        <v>38</v>
      </c>
      <c r="K15" s="28">
        <f>IF(C15&gt;60,72,IF(C15&gt;=58,72,IF(C15&gt;=55,72.5,IF(C15&gt;=52,73,IF(C15&gt;=49,74,IF(C15&gt;=46,74.5,IF(C15&lt;46,75)))))))</f>
        <v>72.5</v>
      </c>
      <c r="M15" s="1">
        <v>169</v>
      </c>
      <c r="N15" s="1">
        <v>79</v>
      </c>
      <c r="O15" s="1">
        <v>70</v>
      </c>
      <c r="P15" s="1">
        <v>64</v>
      </c>
      <c r="Q15" s="1">
        <v>59</v>
      </c>
      <c r="R15" s="1">
        <v>84</v>
      </c>
      <c r="S15" s="1">
        <v>44</v>
      </c>
    </row>
    <row r="16" spans="1:19" ht="4.5" customHeight="1">
      <c r="A16" s="15"/>
      <c r="B16" s="20"/>
      <c r="C16" s="16"/>
      <c r="D16" s="6"/>
      <c r="E16" s="6"/>
      <c r="F16" s="19"/>
      <c r="G16" s="30"/>
      <c r="H16" s="16"/>
      <c r="I16" s="35"/>
      <c r="J16" s="6"/>
      <c r="K16" s="8"/>
      <c r="M16" s="1">
        <v>170</v>
      </c>
      <c r="N16" s="1">
        <v>80</v>
      </c>
      <c r="O16" s="1">
        <v>71</v>
      </c>
      <c r="P16" s="1">
        <v>65</v>
      </c>
      <c r="Q16" s="1">
        <v>60</v>
      </c>
      <c r="R16" s="1">
        <v>85</v>
      </c>
      <c r="S16" s="1">
        <v>45</v>
      </c>
    </row>
    <row r="17" spans="1:19" ht="15" customHeight="1">
      <c r="A17" s="22"/>
      <c r="B17" s="21" t="s">
        <v>23</v>
      </c>
      <c r="C17" s="2">
        <f>B10*0.58</f>
        <v>49.3</v>
      </c>
      <c r="D17" s="30"/>
      <c r="E17" s="20" t="s">
        <v>20</v>
      </c>
      <c r="F17" s="2">
        <f>B10*0.885</f>
        <v>75.225</v>
      </c>
      <c r="G17" s="111" t="s">
        <v>31</v>
      </c>
      <c r="H17" s="110"/>
      <c r="I17" s="78">
        <f>IF(C15&gt;60,13,IF(C15&gt;=58,12,IF(C15&gt;=56,11,IF(C15&gt;=54,10,IF(C15&gt;=52,9,IF(C15&gt;=50,8,IF(C15&gt;=48,7,IF(C15&lt;48,6))))))))</f>
        <v>11</v>
      </c>
      <c r="J17" s="21" t="s">
        <v>37</v>
      </c>
      <c r="K17" s="28">
        <f>IF(C15&gt;60,73.5,IF(C15&gt;=58,73.5,IF(C15&gt;=55,73,IF(C15&gt;=52,72.5,IF(C15&gt;=49,72,IF(C15&gt;=46,71.5,IF(C15&lt;46,71.5)))))))</f>
        <v>73</v>
      </c>
      <c r="M17" s="1">
        <v>171</v>
      </c>
      <c r="N17" s="1">
        <v>81</v>
      </c>
      <c r="O17" s="1">
        <v>72</v>
      </c>
      <c r="P17" s="1">
        <v>66</v>
      </c>
      <c r="Q17" s="1">
        <v>61</v>
      </c>
      <c r="R17" s="1">
        <v>86</v>
      </c>
      <c r="S17" s="1">
        <v>46</v>
      </c>
    </row>
    <row r="18" spans="1:19" ht="4.5" customHeight="1">
      <c r="A18" s="22"/>
      <c r="B18" s="21"/>
      <c r="C18" s="16"/>
      <c r="D18" s="30"/>
      <c r="E18" s="20"/>
      <c r="F18" s="16"/>
      <c r="G18" s="20"/>
      <c r="H18" s="30"/>
      <c r="I18" s="23"/>
      <c r="J18" s="21"/>
      <c r="K18" s="24"/>
      <c r="M18" s="1">
        <v>172</v>
      </c>
      <c r="N18" s="1">
        <v>82</v>
      </c>
      <c r="O18" s="1">
        <v>73</v>
      </c>
      <c r="P18" s="1">
        <v>67</v>
      </c>
      <c r="Q18" s="1">
        <v>62</v>
      </c>
      <c r="R18" s="1">
        <v>87</v>
      </c>
      <c r="S18" s="1">
        <v>47</v>
      </c>
    </row>
    <row r="19" spans="1:19" ht="19.5">
      <c r="A19" s="96" t="s">
        <v>36</v>
      </c>
      <c r="B19" s="97"/>
      <c r="C19" s="97"/>
      <c r="D19" s="97"/>
      <c r="E19" s="97"/>
      <c r="F19" s="97"/>
      <c r="G19" s="97"/>
      <c r="H19" s="97"/>
      <c r="I19" s="97"/>
      <c r="J19" s="97"/>
      <c r="K19" s="98"/>
      <c r="M19" s="1">
        <v>173</v>
      </c>
      <c r="N19" s="1">
        <v>83</v>
      </c>
      <c r="O19" s="1">
        <v>74</v>
      </c>
      <c r="P19" s="1">
        <v>68</v>
      </c>
      <c r="Q19" s="1">
        <v>63</v>
      </c>
      <c r="R19" s="1">
        <v>88</v>
      </c>
      <c r="S19" s="1">
        <v>48</v>
      </c>
    </row>
    <row r="20" spans="1:19" ht="12.75">
      <c r="A20" s="71"/>
      <c r="B20" s="72"/>
      <c r="C20" s="73"/>
      <c r="D20" s="74"/>
      <c r="E20" s="6"/>
      <c r="F20" s="6"/>
      <c r="G20" s="6"/>
      <c r="H20" s="10" t="s">
        <v>51</v>
      </c>
      <c r="I20" s="6"/>
      <c r="J20" s="44" t="s">
        <v>50</v>
      </c>
      <c r="K20" s="8"/>
      <c r="M20" s="1">
        <v>175</v>
      </c>
      <c r="N20" s="1">
        <v>84</v>
      </c>
      <c r="O20" s="1">
        <v>75</v>
      </c>
      <c r="P20" s="1">
        <v>69</v>
      </c>
      <c r="Q20" s="1">
        <v>64</v>
      </c>
      <c r="R20" s="1">
        <v>89</v>
      </c>
      <c r="S20" s="1">
        <v>49</v>
      </c>
    </row>
    <row r="21" spans="1:19" ht="12.75">
      <c r="A21" s="143" t="s">
        <v>39</v>
      </c>
      <c r="B21" s="142"/>
      <c r="C21" s="94" t="s">
        <v>40</v>
      </c>
      <c r="D21" s="95"/>
      <c r="E21" s="43"/>
      <c r="F21" s="51"/>
      <c r="G21" s="45"/>
      <c r="H21" s="65"/>
      <c r="I21" s="40"/>
      <c r="J21" s="44"/>
      <c r="K21" s="41"/>
      <c r="M21" s="1">
        <v>176</v>
      </c>
      <c r="N21" s="1">
        <v>85</v>
      </c>
      <c r="O21" s="1">
        <v>76</v>
      </c>
      <c r="P21" s="1">
        <v>70</v>
      </c>
      <c r="Q21" s="1">
        <v>65</v>
      </c>
      <c r="R21" s="1">
        <v>90</v>
      </c>
      <c r="S21" s="1">
        <v>50</v>
      </c>
    </row>
    <row r="22" spans="1:19" ht="4.5" customHeight="1">
      <c r="A22" s="75"/>
      <c r="B22" s="55"/>
      <c r="C22" s="76"/>
      <c r="D22" s="56"/>
      <c r="E22" s="33"/>
      <c r="F22" s="33"/>
      <c r="G22" s="67"/>
      <c r="H22" s="33"/>
      <c r="I22" s="6"/>
      <c r="J22" s="6"/>
      <c r="K22" s="8"/>
      <c r="M22" s="1">
        <v>177</v>
      </c>
      <c r="N22" s="1">
        <v>86</v>
      </c>
      <c r="O22" s="1">
        <v>77</v>
      </c>
      <c r="P22" s="1">
        <v>71</v>
      </c>
      <c r="Q22" s="1"/>
      <c r="R22" s="1"/>
      <c r="S22" s="1"/>
    </row>
    <row r="23" spans="1:19" ht="12.75">
      <c r="A23" s="144">
        <f>2.401+(B10-65)*0.2333</f>
        <v>7.067</v>
      </c>
      <c r="B23" s="145"/>
      <c r="C23" s="79" t="s">
        <v>41</v>
      </c>
      <c r="D23" s="80"/>
      <c r="E23" s="40"/>
      <c r="F23" s="42"/>
      <c r="G23" s="68"/>
      <c r="H23" s="42"/>
      <c r="I23" s="6"/>
      <c r="J23" s="6"/>
      <c r="K23" s="8"/>
      <c r="M23" s="1">
        <v>178</v>
      </c>
      <c r="N23" s="1">
        <v>87</v>
      </c>
      <c r="O23" s="1">
        <v>78</v>
      </c>
      <c r="P23" s="1">
        <v>72</v>
      </c>
      <c r="Q23" s="1"/>
      <c r="R23" s="1"/>
      <c r="S23" s="1"/>
    </row>
    <row r="24" spans="1:19" ht="12.75">
      <c r="A24" s="148" t="s">
        <v>60</v>
      </c>
      <c r="B24" s="149"/>
      <c r="C24" s="79" t="s">
        <v>42</v>
      </c>
      <c r="D24" s="80"/>
      <c r="E24" s="40"/>
      <c r="F24" s="42"/>
      <c r="G24" s="45"/>
      <c r="H24" s="42"/>
      <c r="I24" s="6"/>
      <c r="J24" s="6"/>
      <c r="K24" s="8"/>
      <c r="M24" s="1">
        <v>179</v>
      </c>
      <c r="N24" s="1">
        <v>88</v>
      </c>
      <c r="O24" s="1">
        <v>79</v>
      </c>
      <c r="P24" s="1">
        <v>73</v>
      </c>
      <c r="Q24" s="1"/>
      <c r="R24" s="1"/>
      <c r="S24" s="1"/>
    </row>
    <row r="25" spans="1:19" ht="12.75">
      <c r="A25" s="146" t="s">
        <v>61</v>
      </c>
      <c r="B25" s="147"/>
      <c r="C25" s="79" t="s">
        <v>43</v>
      </c>
      <c r="D25" s="80"/>
      <c r="E25" s="40"/>
      <c r="F25" s="42"/>
      <c r="G25" s="45"/>
      <c r="H25" s="42"/>
      <c r="I25" s="6"/>
      <c r="J25" s="6"/>
      <c r="K25" s="8"/>
      <c r="M25" s="1">
        <v>180</v>
      </c>
      <c r="N25" s="1">
        <v>89</v>
      </c>
      <c r="O25" s="1">
        <v>80</v>
      </c>
      <c r="P25" s="1">
        <v>74</v>
      </c>
      <c r="Q25" s="1"/>
      <c r="R25" s="1"/>
      <c r="S25" s="1"/>
    </row>
    <row r="26" spans="1:19" ht="13.5" thickBot="1">
      <c r="A26" s="141"/>
      <c r="B26" s="142"/>
      <c r="C26" s="79" t="s">
        <v>44</v>
      </c>
      <c r="D26" s="80"/>
      <c r="E26" s="40"/>
      <c r="F26" s="66"/>
      <c r="G26" s="40"/>
      <c r="H26" s="42"/>
      <c r="I26" s="6"/>
      <c r="J26" s="6"/>
      <c r="K26" s="8"/>
      <c r="M26" s="1">
        <v>181</v>
      </c>
      <c r="N26" s="1">
        <v>90</v>
      </c>
      <c r="O26" s="1"/>
      <c r="P26" s="1">
        <v>75</v>
      </c>
      <c r="Q26" s="1"/>
      <c r="R26" s="1"/>
      <c r="S26" s="1"/>
    </row>
    <row r="27" spans="1:19" ht="12.75">
      <c r="A27" s="141"/>
      <c r="B27" s="142"/>
      <c r="C27" s="85" t="s">
        <v>45</v>
      </c>
      <c r="D27" s="86"/>
      <c r="E27" s="69" t="s">
        <v>59</v>
      </c>
      <c r="F27" s="70"/>
      <c r="G27" s="64"/>
      <c r="H27" s="42"/>
      <c r="I27" s="6"/>
      <c r="J27" s="6"/>
      <c r="K27" s="8"/>
      <c r="M27" s="1">
        <v>182</v>
      </c>
      <c r="N27" s="1"/>
      <c r="O27" s="1"/>
      <c r="P27" s="1">
        <v>76</v>
      </c>
      <c r="Q27" s="1"/>
      <c r="R27" s="1"/>
      <c r="S27" s="1"/>
    </row>
    <row r="28" spans="1:19" ht="12.75">
      <c r="A28" s="75"/>
      <c r="B28" s="55"/>
      <c r="C28" s="83" t="s">
        <v>46</v>
      </c>
      <c r="D28" s="84"/>
      <c r="E28" s="53" t="s">
        <v>58</v>
      </c>
      <c r="F28" s="54"/>
      <c r="G28" s="57"/>
      <c r="H28" s="33"/>
      <c r="I28" s="6"/>
      <c r="J28" s="6"/>
      <c r="K28" s="8"/>
      <c r="M28" s="1">
        <v>183</v>
      </c>
      <c r="N28" s="1"/>
      <c r="O28" s="1"/>
      <c r="P28" s="1">
        <v>77</v>
      </c>
      <c r="Q28" s="1"/>
      <c r="R28" s="1"/>
      <c r="S28" s="1"/>
    </row>
    <row r="29" spans="1:19" ht="12.75">
      <c r="A29" s="141"/>
      <c r="B29" s="142"/>
      <c r="C29" s="87" t="s">
        <v>47</v>
      </c>
      <c r="D29" s="88"/>
      <c r="E29" s="52" t="s">
        <v>57</v>
      </c>
      <c r="F29" s="45"/>
      <c r="G29" s="58"/>
      <c r="H29" s="33"/>
      <c r="I29" s="6"/>
      <c r="J29" s="6"/>
      <c r="K29" s="8"/>
      <c r="M29" s="1">
        <v>184</v>
      </c>
      <c r="N29" s="1"/>
      <c r="O29" s="1"/>
      <c r="P29" s="1">
        <v>78</v>
      </c>
      <c r="Q29" s="1"/>
      <c r="R29" s="1"/>
      <c r="S29" s="1"/>
    </row>
    <row r="30" spans="1:19" ht="12.75">
      <c r="A30" s="75"/>
      <c r="B30" s="55"/>
      <c r="C30" s="79" t="s">
        <v>48</v>
      </c>
      <c r="D30" s="89"/>
      <c r="E30" s="50" t="s">
        <v>56</v>
      </c>
      <c r="F30" s="55"/>
      <c r="G30" s="59"/>
      <c r="H30" s="33"/>
      <c r="I30" s="46" t="s">
        <v>52</v>
      </c>
      <c r="J30" s="6"/>
      <c r="K30" s="8"/>
      <c r="M30" s="1">
        <v>185</v>
      </c>
      <c r="N30" s="1"/>
      <c r="O30" s="1"/>
      <c r="P30" s="1">
        <v>79</v>
      </c>
      <c r="Q30" s="1"/>
      <c r="R30" s="1"/>
      <c r="S30" s="1"/>
    </row>
    <row r="31" spans="1:19" ht="12.75">
      <c r="A31" s="77"/>
      <c r="B31" s="46"/>
      <c r="C31" s="79" t="s">
        <v>49</v>
      </c>
      <c r="D31" s="80"/>
      <c r="E31" s="26" t="s">
        <v>55</v>
      </c>
      <c r="F31" s="46"/>
      <c r="G31" s="60"/>
      <c r="H31" s="61"/>
      <c r="I31" s="6"/>
      <c r="J31" s="6"/>
      <c r="K31" s="8"/>
      <c r="M31" s="1">
        <v>186</v>
      </c>
      <c r="N31" s="1"/>
      <c r="O31" s="1"/>
      <c r="P31" s="1">
        <v>80</v>
      </c>
      <c r="Q31" s="1"/>
      <c r="R31" s="1"/>
      <c r="S31" s="1"/>
    </row>
    <row r="32" spans="1:19" ht="12.75">
      <c r="A32" s="36"/>
      <c r="B32" s="37"/>
      <c r="C32" s="81"/>
      <c r="D32" s="82"/>
      <c r="E32" s="26" t="s">
        <v>54</v>
      </c>
      <c r="F32" s="48"/>
      <c r="G32" s="62"/>
      <c r="H32" s="63"/>
      <c r="I32" s="48" t="s">
        <v>53</v>
      </c>
      <c r="J32" s="46"/>
      <c r="K32" s="47"/>
      <c r="M32" s="1">
        <v>187</v>
      </c>
      <c r="N32" s="1"/>
      <c r="O32" s="1"/>
      <c r="P32" s="1">
        <v>81</v>
      </c>
      <c r="Q32" s="1"/>
      <c r="R32" s="1"/>
      <c r="S32" s="1"/>
    </row>
    <row r="33" spans="1:19" ht="13.5" thickBot="1">
      <c r="A33" s="38"/>
      <c r="B33" s="39"/>
      <c r="C33" s="39"/>
      <c r="D33" s="39"/>
      <c r="E33" s="39"/>
      <c r="F33" s="39"/>
      <c r="G33" s="39"/>
      <c r="H33" s="39"/>
      <c r="I33" s="29"/>
      <c r="J33" s="29"/>
      <c r="K33" s="31"/>
      <c r="M33" s="1">
        <v>188</v>
      </c>
      <c r="N33" s="1"/>
      <c r="O33" s="1"/>
      <c r="P33" s="1">
        <v>82</v>
      </c>
      <c r="Q33" s="1"/>
      <c r="R33" s="1"/>
      <c r="S33" s="1"/>
    </row>
    <row r="34" spans="13:19" ht="12.75">
      <c r="M34" s="1">
        <v>189</v>
      </c>
      <c r="N34" s="1"/>
      <c r="O34" s="1"/>
      <c r="P34" s="1">
        <v>83</v>
      </c>
      <c r="Q34" s="1"/>
      <c r="R34" s="1"/>
      <c r="S34" s="1"/>
    </row>
    <row r="35" spans="13:19" ht="12.75">
      <c r="M35" s="1">
        <v>190</v>
      </c>
      <c r="N35" s="1"/>
      <c r="O35" s="1"/>
      <c r="P35" s="1">
        <v>84</v>
      </c>
      <c r="Q35" s="1"/>
      <c r="R35" s="1"/>
      <c r="S35" s="1"/>
    </row>
    <row r="36" spans="13:19" ht="12.75">
      <c r="M36" s="1">
        <v>191</v>
      </c>
      <c r="N36" s="1"/>
      <c r="O36" s="1"/>
      <c r="P36" s="1">
        <v>85</v>
      </c>
      <c r="Q36" s="1"/>
      <c r="R36" s="1"/>
      <c r="S36" s="1"/>
    </row>
    <row r="37" ht="12.75">
      <c r="M37" s="1">
        <v>192</v>
      </c>
    </row>
    <row r="38" ht="12.75">
      <c r="M38" s="1">
        <v>193</v>
      </c>
    </row>
    <row r="39" ht="12.75">
      <c r="M39" s="1">
        <v>194</v>
      </c>
    </row>
    <row r="40" ht="12.75">
      <c r="M40" s="1">
        <v>195</v>
      </c>
    </row>
    <row r="41" ht="12.75">
      <c r="M41" s="1">
        <v>196</v>
      </c>
    </row>
    <row r="42" ht="12.75">
      <c r="M42" s="1">
        <v>197</v>
      </c>
    </row>
    <row r="43" ht="12.75">
      <c r="M43" s="1">
        <v>198</v>
      </c>
    </row>
    <row r="44" ht="12.75">
      <c r="M44" s="1">
        <v>199</v>
      </c>
    </row>
    <row r="45" ht="12.75">
      <c r="M45" s="1">
        <v>200</v>
      </c>
    </row>
  </sheetData>
  <sheetProtection password="FCB3" sheet="1" objects="1" scenarios="1"/>
  <mergeCells count="45">
    <mergeCell ref="A24:B24"/>
    <mergeCell ref="A26:B26"/>
    <mergeCell ref="G8:H8"/>
    <mergeCell ref="G9:H9"/>
    <mergeCell ref="I3:K3"/>
    <mergeCell ref="I4:K7"/>
    <mergeCell ref="I8:J8"/>
    <mergeCell ref="A29:B29"/>
    <mergeCell ref="A21:B21"/>
    <mergeCell ref="A23:B23"/>
    <mergeCell ref="A25:B25"/>
    <mergeCell ref="A27:B27"/>
    <mergeCell ref="A2:B2"/>
    <mergeCell ref="E3:F3"/>
    <mergeCell ref="E4:F7"/>
    <mergeCell ref="A3:B3"/>
    <mergeCell ref="A4:B7"/>
    <mergeCell ref="A1:K1"/>
    <mergeCell ref="C3:D3"/>
    <mergeCell ref="C4:D7"/>
    <mergeCell ref="C8:D8"/>
    <mergeCell ref="C9:D9"/>
    <mergeCell ref="D15:E15"/>
    <mergeCell ref="G15:H15"/>
    <mergeCell ref="G3:H3"/>
    <mergeCell ref="G4:H7"/>
    <mergeCell ref="A13:K13"/>
    <mergeCell ref="I9:J9"/>
    <mergeCell ref="A9:B9"/>
    <mergeCell ref="C23:D23"/>
    <mergeCell ref="C24:D24"/>
    <mergeCell ref="C25:D25"/>
    <mergeCell ref="A8:B8"/>
    <mergeCell ref="C21:D21"/>
    <mergeCell ref="A19:K19"/>
    <mergeCell ref="G17:H17"/>
    <mergeCell ref="E8:F8"/>
    <mergeCell ref="E9:F9"/>
    <mergeCell ref="C26:D26"/>
    <mergeCell ref="C32:D32"/>
    <mergeCell ref="C28:D28"/>
    <mergeCell ref="C27:D27"/>
    <mergeCell ref="C29:D29"/>
    <mergeCell ref="C30:D30"/>
    <mergeCell ref="C31:D31"/>
  </mergeCells>
  <dataValidations count="7">
    <dataValidation type="list" allowBlank="1" showInputMessage="1" showErrorMessage="1" promptTitle="Le Bras" prompt="Rentrez là la longueur en cm de votre bras (Br)" sqref="D10">
      <formula1>$O$2:$O$25</formula1>
    </dataValidation>
    <dataValidation type="list" allowBlank="1" showInputMessage="1" showErrorMessage="1" promptTitle="L'Entre-Jambe" prompt="Indiquez en cm votre entre-jambe (Ej)" sqref="B10">
      <formula1>$N$2:$N$26</formula1>
    </dataValidation>
    <dataValidation type="list" allowBlank="1" showInputMessage="1" showErrorMessage="1" promptTitle="Le Torse" prompt="Rentrez là la hauteur du torse en cm comme indiqué sur le schéma (T)" sqref="D11:D12">
      <formula1>$P$2:$P$36</formula1>
    </dataValidation>
    <dataValidation type="list" allowBlank="1" showInputMessage="1" showErrorMessage="1" promptTitle="La Cuisse" prompt="rentrez là, la longueur de la cuisse comme indiqué sur le schéma (Cu)" sqref="F10">
      <formula1>$Q$2:$Q$21</formula1>
    </dataValidation>
    <dataValidation type="list" allowBlank="1" showInputMessage="1" showErrorMessage="1" promptTitle="Le Buste" prompt="Rentrez là la hauteur totale du buste comme indiqué sur le schéma (Bt)" sqref="H10">
      <formula1>$R$2:$R$21</formula1>
    </dataValidation>
    <dataValidation type="list" allowBlank="1" showInputMessage="1" showErrorMessage="1" promptTitle="L'Avant-Bras" prompt="Rentrez la longueur de l'avant-bras comme indiqué sur le schéme (avB)" sqref="J10">
      <formula1>$S$2:$S$21</formula1>
    </dataValidation>
    <dataValidation type="list" allowBlank="1" showInputMessage="1" showErrorMessage="1" promptTitle="Votre Taille" prompt="Il est facile de connaître sa taille et de la selectionner ici (Ta)" sqref="B11:B12">
      <formula1>$M$2:$M$45</formula1>
    </dataValidation>
  </dataValidations>
  <printOptions/>
  <pageMargins left="0.3937007874015748" right="0.3937007874015748" top="0.5118110236220472" bottom="0.5118110236220472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BESSET</dc:creator>
  <cp:keywords/>
  <dc:description/>
  <cp:lastModifiedBy>proprietaire</cp:lastModifiedBy>
  <cp:lastPrinted>2007-11-06T13:53:40Z</cp:lastPrinted>
  <dcterms:created xsi:type="dcterms:W3CDTF">2007-10-13T16:37:45Z</dcterms:created>
  <dcterms:modified xsi:type="dcterms:W3CDTF">2012-12-06T17:30:39Z</dcterms:modified>
  <cp:category/>
  <cp:version/>
  <cp:contentType/>
  <cp:contentStatus/>
</cp:coreProperties>
</file>