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ableau" sheetId="1" r:id="rId1"/>
    <sheet name="Feuil3" sheetId="2" r:id="rId2"/>
  </sheets>
  <definedNames>
    <definedName name="_xlnm.Print_Area" localSheetId="0">'Tableau'!$A$1:$P$23</definedName>
  </definedNames>
  <calcPr fullCalcOnLoad="1"/>
</workbook>
</file>

<file path=xl/sharedStrings.xml><?xml version="1.0" encoding="utf-8"?>
<sst xmlns="http://schemas.openxmlformats.org/spreadsheetml/2006/main" count="130" uniqueCount="103">
  <si>
    <t>Classement</t>
  </si>
  <si>
    <t>Pilotes</t>
  </si>
  <si>
    <t>Tours piste ROUGE</t>
  </si>
  <si>
    <t>Tours piste JAUNE</t>
  </si>
  <si>
    <t>Tours piste VERTE</t>
  </si>
  <si>
    <t>Tours piste BLEUE</t>
  </si>
  <si>
    <t>Bonus vitesse</t>
  </si>
  <si>
    <t>Total final</t>
  </si>
  <si>
    <t>Total tours</t>
  </si>
  <si>
    <t>Afin que le temps de course ne dépasse pas 2h la durée des runs sera établie suivant ce tableau :</t>
  </si>
  <si>
    <t>Nombre de pilotes au départ</t>
  </si>
  <si>
    <t>Durée d’un run</t>
  </si>
  <si>
    <t>En minute</t>
  </si>
  <si>
    <t>19 min</t>
  </si>
  <si>
    <t>9 min</t>
  </si>
  <si>
    <t>16 min</t>
  </si>
  <si>
    <t>8 min</t>
  </si>
  <si>
    <t>14 min</t>
  </si>
  <si>
    <t>7 min</t>
  </si>
  <si>
    <t>12 min</t>
  </si>
  <si>
    <t>11 min</t>
  </si>
  <si>
    <t>6 min</t>
  </si>
  <si>
    <t>10 min</t>
  </si>
  <si>
    <t>Suivant le calcul : (120min / nombre de pilotes) -1min pour les changements</t>
  </si>
  <si>
    <t>A la suite du classement final, les pilotes se verront attribuer des points au championnat en fonction du barème suivant :</t>
  </si>
  <si>
    <t>Classement de la manche</t>
  </si>
  <si>
    <t>Points attribué</t>
  </si>
  <si>
    <t>1 er</t>
  </si>
  <si>
    <t>25 points</t>
  </si>
  <si>
    <t>10 ème</t>
  </si>
  <si>
    <t>08 points</t>
  </si>
  <si>
    <t>2 ème</t>
  </si>
  <si>
    <t>20 points</t>
  </si>
  <si>
    <t>11 ème</t>
  </si>
  <si>
    <t>07 points</t>
  </si>
  <si>
    <t>3 ème</t>
  </si>
  <si>
    <t>16 points</t>
  </si>
  <si>
    <t>12 ème</t>
  </si>
  <si>
    <t>06 points</t>
  </si>
  <si>
    <t>4 ème</t>
  </si>
  <si>
    <t>14 points</t>
  </si>
  <si>
    <t>13 ème</t>
  </si>
  <si>
    <t>05 points</t>
  </si>
  <si>
    <t>5 ème</t>
  </si>
  <si>
    <t>13 points</t>
  </si>
  <si>
    <t>14 ème</t>
  </si>
  <si>
    <t>04 points</t>
  </si>
  <si>
    <t>6 ème</t>
  </si>
  <si>
    <t>12 points</t>
  </si>
  <si>
    <t>15 ème</t>
  </si>
  <si>
    <t>03 points</t>
  </si>
  <si>
    <t>7 ème</t>
  </si>
  <si>
    <t>11 points</t>
  </si>
  <si>
    <t>16 ème</t>
  </si>
  <si>
    <t>02 points</t>
  </si>
  <si>
    <t>8 ème</t>
  </si>
  <si>
    <t>10 points</t>
  </si>
  <si>
    <t>17 ème</t>
  </si>
  <si>
    <t>01 points</t>
  </si>
  <si>
    <t>9 ème</t>
  </si>
  <si>
    <t>09 points</t>
  </si>
  <si>
    <t>Philvit</t>
  </si>
  <si>
    <t>Laminak</t>
  </si>
  <si>
    <t>Sea Sex &amp; Slot</t>
  </si>
  <si>
    <t>Roc</t>
  </si>
  <si>
    <t>Enzo</t>
  </si>
  <si>
    <t>VetteOne</t>
  </si>
  <si>
    <t>Poussin</t>
  </si>
  <si>
    <t>Bibi</t>
  </si>
  <si>
    <t>Chrono (s)</t>
  </si>
  <si>
    <t>Voitures</t>
  </si>
  <si>
    <t>Renault RS01</t>
  </si>
  <si>
    <t>Mercedes AMG coupé</t>
  </si>
  <si>
    <t>Audi A5</t>
  </si>
  <si>
    <t>Nombre</t>
  </si>
  <si>
    <t>%</t>
  </si>
  <si>
    <t>Total</t>
  </si>
  <si>
    <t>Modèle le plus représenté</t>
  </si>
  <si>
    <t>Modèle le moins représenté</t>
  </si>
  <si>
    <t>Utilisation des voitures</t>
  </si>
  <si>
    <t>Audi R8 (hors classement)</t>
  </si>
  <si>
    <t>Cumul 4 meilleurs chronos (s)</t>
  </si>
  <si>
    <t>Meilleur chrono piste rouge</t>
  </si>
  <si>
    <t>Meilleur chrono piste jaune</t>
  </si>
  <si>
    <t>Meilleur chrono piste verte</t>
  </si>
  <si>
    <t>Meilleur chrono piste bleue</t>
  </si>
  <si>
    <t>Meilleur chrono manche</t>
  </si>
  <si>
    <t>Meilleur chrono cumul  4 pistes</t>
  </si>
  <si>
    <t>Pierre</t>
  </si>
  <si>
    <t xml:space="preserve">Remarque: </t>
  </si>
  <si>
    <t>Boombastic</t>
  </si>
  <si>
    <t>Midas</t>
  </si>
  <si>
    <t>Mayeul</t>
  </si>
  <si>
    <t>Jacques</t>
  </si>
  <si>
    <t>Nombre pilotes au départ : 17</t>
  </si>
  <si>
    <t xml:space="preserve"> Manche N° 8  championnat DTM SCX 2017/2018                                                                            Date: 28/04/2018</t>
  </si>
  <si>
    <t>N° de Piste utilisée : 3</t>
  </si>
  <si>
    <t>Temps de course par run : 6 min</t>
  </si>
  <si>
    <t>David G</t>
  </si>
  <si>
    <t>Macadam</t>
  </si>
  <si>
    <t>Taras</t>
  </si>
  <si>
    <t>Gravillon</t>
  </si>
  <si>
    <t>Non conformité sur la voiture de Laminak détectée après sur premier run sur la piste bleue (largeur de voie arrière trop importante). Laminak a été autorisé à remettre sont auto en conformité pour ses trois runs restants. Points marqués sur la piste bleue conservés mais chrono annulé.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 pilote le plus rapide au cumul des ses 4 meilleurs chronos : Sea Sex &amp; Slot (48.64s).                                                                                                                                                                                                                                                                             Boom et Laminak ex-aequo au niveau des points mais départagés sur leurs meilleurs chronos des pistes Rouge, Jaune et verte (Bleue exclue suite à la non-conf de l'auto à Laminak)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</si>
</sst>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color indexed="10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 style="thick"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thick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medium"/>
      <top style="thick"/>
      <bottom/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5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indent="3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 indent="5"/>
    </xf>
    <xf numFmtId="0" fontId="0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3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2" fontId="0" fillId="0" borderId="0" xfId="0" applyNumberFormat="1" applyAlignment="1">
      <alignment/>
    </xf>
    <xf numFmtId="2" fontId="24" fillId="0" borderId="2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8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60" fillId="36" borderId="20" xfId="0" applyFont="1" applyFill="1" applyBorder="1" applyAlignment="1">
      <alignment horizontal="center" vertical="center" wrapText="1"/>
    </xf>
    <xf numFmtId="0" fontId="61" fillId="9" borderId="20" xfId="0" applyFont="1" applyFill="1" applyBorder="1" applyAlignment="1">
      <alignment horizontal="center" vertical="center"/>
    </xf>
    <xf numFmtId="0" fontId="61" fillId="12" borderId="20" xfId="0" applyFont="1" applyFill="1" applyBorder="1" applyAlignment="1">
      <alignment horizontal="center" vertical="center"/>
    </xf>
    <xf numFmtId="0" fontId="61" fillId="37" borderId="20" xfId="0" applyFont="1" applyFill="1" applyBorder="1" applyAlignment="1">
      <alignment horizontal="center" vertical="center"/>
    </xf>
    <xf numFmtId="0" fontId="61" fillId="16" borderId="20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/>
    </xf>
    <xf numFmtId="0" fontId="64" fillId="38" borderId="22" xfId="0" applyFont="1" applyFill="1" applyBorder="1" applyAlignment="1">
      <alignment horizontal="center" vertical="center" wrapText="1"/>
    </xf>
    <xf numFmtId="1" fontId="64" fillId="38" borderId="23" xfId="0" applyNumberFormat="1" applyFont="1" applyFill="1" applyBorder="1" applyAlignment="1">
      <alignment horizontal="center" vertical="center"/>
    </xf>
    <xf numFmtId="2" fontId="55" fillId="36" borderId="20" xfId="0" applyNumberFormat="1" applyFont="1" applyFill="1" applyBorder="1" applyAlignment="1">
      <alignment horizontal="center" vertical="center" wrapText="1"/>
    </xf>
    <xf numFmtId="2" fontId="0" fillId="9" borderId="20" xfId="0" applyNumberFormat="1" applyFill="1" applyBorder="1" applyAlignment="1">
      <alignment horizontal="center" vertical="center"/>
    </xf>
    <xf numFmtId="2" fontId="54" fillId="34" borderId="20" xfId="0" applyNumberFormat="1" applyFont="1" applyFill="1" applyBorder="1" applyAlignment="1">
      <alignment horizontal="center" vertical="center" wrapText="1"/>
    </xf>
    <xf numFmtId="2" fontId="0" fillId="16" borderId="20" xfId="0" applyNumberFormat="1" applyFill="1" applyBorder="1" applyAlignment="1">
      <alignment horizontal="center" vertical="center"/>
    </xf>
    <xf numFmtId="2" fontId="54" fillId="33" borderId="20" xfId="0" applyNumberFormat="1" applyFont="1" applyFill="1" applyBorder="1" applyAlignment="1">
      <alignment horizontal="center" vertical="center" wrapText="1"/>
    </xf>
    <xf numFmtId="2" fontId="0" fillId="37" borderId="20" xfId="0" applyNumberFormat="1" applyFill="1" applyBorder="1" applyAlignment="1">
      <alignment horizontal="center" vertical="center"/>
    </xf>
    <xf numFmtId="2" fontId="55" fillId="35" borderId="20" xfId="0" applyNumberFormat="1" applyFont="1" applyFill="1" applyBorder="1" applyAlignment="1">
      <alignment horizontal="center" vertical="center" wrapText="1"/>
    </xf>
    <xf numFmtId="2" fontId="0" fillId="12" borderId="20" xfId="0" applyNumberFormat="1" applyFill="1" applyBorder="1" applyAlignment="1">
      <alignment horizontal="center" vertical="center"/>
    </xf>
    <xf numFmtId="0" fontId="61" fillId="39" borderId="20" xfId="0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1" fontId="0" fillId="41" borderId="20" xfId="0" applyNumberFormat="1" applyFill="1" applyBorder="1" applyAlignment="1">
      <alignment horizontal="center" vertical="center" wrapText="1"/>
    </xf>
    <xf numFmtId="0" fontId="0" fillId="8" borderId="20" xfId="0" applyFill="1" applyBorder="1" applyAlignment="1">
      <alignment vertical="center" wrapText="1"/>
    </xf>
    <xf numFmtId="0" fontId="0" fillId="8" borderId="20" xfId="0" applyFill="1" applyBorder="1" applyAlignment="1">
      <alignment horizontal="center" vertical="center" wrapText="1"/>
    </xf>
    <xf numFmtId="1" fontId="0" fillId="8" borderId="20" xfId="0" applyNumberFormat="1" applyFill="1" applyBorder="1" applyAlignment="1">
      <alignment horizontal="center" vertical="center" wrapText="1"/>
    </xf>
    <xf numFmtId="0" fontId="0" fillId="39" borderId="25" xfId="0" applyFill="1" applyBorder="1" applyAlignment="1">
      <alignment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8" borderId="20" xfId="0" applyFill="1" applyBorder="1" applyAlignment="1">
      <alignment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41" borderId="20" xfId="0" applyFill="1" applyBorder="1" applyAlignment="1">
      <alignment vertical="center" wrapText="1"/>
    </xf>
    <xf numFmtId="0" fontId="0" fillId="39" borderId="20" xfId="0" applyFill="1" applyBorder="1" applyAlignment="1">
      <alignment vertical="center" wrapText="1"/>
    </xf>
    <xf numFmtId="1" fontId="0" fillId="39" borderId="20" xfId="0" applyNumberFormat="1" applyFill="1" applyBorder="1" applyAlignment="1">
      <alignment horizontal="center" vertical="center" wrapText="1"/>
    </xf>
    <xf numFmtId="2" fontId="32" fillId="9" borderId="20" xfId="0" applyNumberFormat="1" applyFont="1" applyFill="1" applyBorder="1" applyAlignment="1">
      <alignment horizontal="center" vertical="center"/>
    </xf>
    <xf numFmtId="2" fontId="32" fillId="37" borderId="20" xfId="0" applyNumberFormat="1" applyFont="1" applyFill="1" applyBorder="1" applyAlignment="1">
      <alignment horizontal="center" vertical="center"/>
    </xf>
    <xf numFmtId="2" fontId="32" fillId="16" borderId="20" xfId="0" applyNumberFormat="1" applyFont="1" applyFill="1" applyBorder="1" applyAlignment="1">
      <alignment horizontal="center" vertical="center"/>
    </xf>
    <xf numFmtId="2" fontId="0" fillId="16" borderId="20" xfId="0" applyNumberFormat="1" applyFont="1" applyFill="1" applyBorder="1" applyAlignment="1">
      <alignment horizontal="center" vertical="center"/>
    </xf>
    <xf numFmtId="2" fontId="0" fillId="12" borderId="20" xfId="0" applyNumberFormat="1" applyFont="1" applyFill="1" applyBorder="1" applyAlignment="1">
      <alignment horizontal="center" vertical="center"/>
    </xf>
    <xf numFmtId="2" fontId="61" fillId="0" borderId="20" xfId="0" applyNumberFormat="1" applyFont="1" applyBorder="1" applyAlignment="1">
      <alignment horizontal="center" vertical="center"/>
    </xf>
    <xf numFmtId="2" fontId="0" fillId="37" borderId="24" xfId="0" applyNumberFormat="1" applyFill="1" applyBorder="1" applyAlignment="1">
      <alignment horizontal="center" vertical="center"/>
    </xf>
    <xf numFmtId="2" fontId="65" fillId="25" borderId="26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" fontId="64" fillId="38" borderId="27" xfId="0" applyNumberFormat="1" applyFont="1" applyFill="1" applyBorder="1" applyAlignment="1">
      <alignment horizontal="center" vertical="center"/>
    </xf>
    <xf numFmtId="1" fontId="64" fillId="17" borderId="23" xfId="0" applyNumberFormat="1" applyFont="1" applyFill="1" applyBorder="1" applyAlignment="1">
      <alignment horizontal="center" vertical="center"/>
    </xf>
    <xf numFmtId="1" fontId="64" fillId="11" borderId="23" xfId="0" applyNumberFormat="1" applyFont="1" applyFill="1" applyBorder="1" applyAlignment="1">
      <alignment horizontal="center" vertical="center"/>
    </xf>
    <xf numFmtId="1" fontId="64" fillId="23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6" fillId="0" borderId="24" xfId="0" applyFont="1" applyBorder="1" applyAlignment="1">
      <alignment horizontal="center" vertical="center"/>
    </xf>
    <xf numFmtId="2" fontId="67" fillId="0" borderId="20" xfId="0" applyNumberFormat="1" applyFont="1" applyBorder="1" applyAlignment="1">
      <alignment horizontal="center" vertical="center"/>
    </xf>
    <xf numFmtId="2" fontId="65" fillId="12" borderId="20" xfId="0" applyNumberFormat="1" applyFont="1" applyFill="1" applyBorder="1" applyAlignment="1">
      <alignment horizontal="center" vertical="center"/>
    </xf>
    <xf numFmtId="2" fontId="65" fillId="16" borderId="20" xfId="0" applyNumberFormat="1" applyFont="1" applyFill="1" applyBorder="1" applyAlignment="1">
      <alignment horizontal="center" vertical="center"/>
    </xf>
    <xf numFmtId="2" fontId="65" fillId="9" borderId="20" xfId="0" applyNumberFormat="1" applyFont="1" applyFill="1" applyBorder="1" applyAlignment="1">
      <alignment horizontal="center" vertical="center"/>
    </xf>
    <xf numFmtId="2" fontId="65" fillId="37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8" borderId="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right"/>
    </xf>
    <xf numFmtId="0" fontId="68" fillId="0" borderId="28" xfId="0" applyFont="1" applyBorder="1" applyAlignment="1">
      <alignment horizontal="right"/>
    </xf>
    <xf numFmtId="0" fontId="68" fillId="0" borderId="29" xfId="0" applyFont="1" applyBorder="1" applyAlignment="1">
      <alignment horizontal="right"/>
    </xf>
    <xf numFmtId="0" fontId="58" fillId="0" borderId="20" xfId="0" applyFont="1" applyFill="1" applyBorder="1" applyAlignment="1">
      <alignment horizontal="left" vertical="center"/>
    </xf>
    <xf numFmtId="0" fontId="58" fillId="0" borderId="25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12" borderId="31" xfId="0" applyNumberForma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ROUGE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5475"/>
          <c:w val="0.984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Tableau!$B$4:$B$24</c:f>
              <c:strCache/>
            </c:strRef>
          </c:cat>
          <c:val>
            <c:numRef>
              <c:f>Tableau!$E$4:$E$24</c:f>
              <c:numCache/>
            </c:numRef>
          </c:val>
        </c:ser>
        <c:overlap val="-27"/>
        <c:gapWidth val="219"/>
        <c:axId val="11697725"/>
        <c:axId val="17852698"/>
      </c:barChart>
      <c:catAx>
        <c:axId val="11697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52698"/>
        <c:crosses val="autoZero"/>
        <c:auto val="1"/>
        <c:lblOffset val="100"/>
        <c:tickLblSkip val="1"/>
        <c:noMultiLvlLbl val="0"/>
      </c:catAx>
      <c:valAx>
        <c:axId val="17852698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97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JAUNE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475"/>
          <c:w val="0.983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Tableau!$B$4:$B$24</c:f>
              <c:strCache/>
            </c:strRef>
          </c:cat>
          <c:val>
            <c:numRef>
              <c:f>Tableau!$G$4:$G$24</c:f>
              <c:numCache/>
            </c:numRef>
          </c:val>
        </c:ser>
        <c:overlap val="-27"/>
        <c:gapWidth val="219"/>
        <c:axId val="30758483"/>
        <c:axId val="64315960"/>
      </c:barChart>
      <c:catAx>
        <c:axId val="30758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315960"/>
        <c:crosses val="autoZero"/>
        <c:auto val="1"/>
        <c:lblOffset val="100"/>
        <c:tickLblSkip val="1"/>
        <c:noMultiLvlLbl val="0"/>
      </c:catAx>
      <c:valAx>
        <c:axId val="64315960"/>
        <c:scaling>
          <c:orientation val="minMax"/>
          <c:max val="13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58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VERTE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5425"/>
          <c:w val="0.984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Tableau!$B$4:$B$23</c:f>
              <c:strCache/>
            </c:strRef>
          </c:cat>
          <c:val>
            <c:numRef>
              <c:f>Tableau!$I$4:$I$23</c:f>
              <c:numCache/>
            </c:numRef>
          </c:val>
        </c:ser>
        <c:overlap val="-27"/>
        <c:gapWidth val="219"/>
        <c:axId val="30801113"/>
        <c:axId val="64870150"/>
      </c:barChart>
      <c:catAx>
        <c:axId val="30801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70150"/>
        <c:crosses val="autoZero"/>
        <c:auto val="1"/>
        <c:lblOffset val="100"/>
        <c:tickLblSkip val="1"/>
        <c:noMultiLvlLbl val="0"/>
      </c:catAx>
      <c:valAx>
        <c:axId val="64870150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801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BLEUE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425"/>
          <c:w val="0.983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Tableau!$B$4:$B$23</c:f>
              <c:strCache/>
            </c:strRef>
          </c:cat>
          <c:val>
            <c:numRef>
              <c:f>Tableau!$K$4:$K$23</c:f>
              <c:numCache/>
            </c:numRef>
          </c:val>
        </c:ser>
        <c:overlap val="-27"/>
        <c:gapWidth val="219"/>
        <c:axId val="38005583"/>
        <c:axId val="24310532"/>
      </c:barChart>
      <c:catAx>
        <c:axId val="38005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10532"/>
        <c:crosses val="autoZero"/>
        <c:auto val="1"/>
        <c:lblOffset val="100"/>
        <c:tickLblSkip val="1"/>
        <c:noMultiLvlLbl val="0"/>
      </c:catAx>
      <c:valAx>
        <c:axId val="24310532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05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Répartition des modèles de voitures sur la manche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181"/>
          <c:w val="0.844"/>
          <c:h val="0.64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(Tableau!$R$5,Tableau!$R$6,Tableau!$R$7,Tableau!$R$8)</c:f>
              <c:strCache/>
            </c:strRef>
          </c:cat>
          <c:val>
            <c:numRef>
              <c:f>(Tableau!$T$5,Tableau!$T$6,Tableau!$T$7,Tableau!$T$8)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"/>
          <c:y val="0.92175"/>
          <c:w val="0.671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Cumul des  4 meilleurs chronos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805"/>
          <c:w val="0.977"/>
          <c:h val="0.89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Tableau!$B$4:$B$24</c:f>
              <c:strCache/>
            </c:strRef>
          </c:cat>
          <c:val>
            <c:numRef>
              <c:f>Tableau!$O$4:$O$24</c:f>
              <c:numCache/>
            </c:numRef>
          </c:val>
          <c:shape val="box"/>
        </c:ser>
        <c:shape val="box"/>
        <c:axId val="47601461"/>
        <c:axId val="14839218"/>
      </c:bar3DChart>
      <c:catAx>
        <c:axId val="47601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839218"/>
        <c:crosses val="autoZero"/>
        <c:auto val="1"/>
        <c:lblOffset val="100"/>
        <c:tickLblSkip val="1"/>
        <c:noMultiLvlLbl val="0"/>
      </c:catAx>
      <c:valAx>
        <c:axId val="14839218"/>
        <c:scaling>
          <c:orientation val="minMax"/>
          <c:min val="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014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000"/>
        </a:gs>
        <a:gs pos="97000">
          <a:srgbClr val="B0C6E1"/>
        </a:gs>
        <a:gs pos="100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114300</xdr:rowOff>
    </xdr:from>
    <xdr:to>
      <xdr:col>8</xdr:col>
      <xdr:colOff>9525</xdr:colOff>
      <xdr:row>52</xdr:row>
      <xdr:rowOff>0</xdr:rowOff>
    </xdr:to>
    <xdr:graphicFrame>
      <xdr:nvGraphicFramePr>
        <xdr:cNvPr id="1" name="Graphique 1"/>
        <xdr:cNvGraphicFramePr/>
      </xdr:nvGraphicFramePr>
      <xdr:xfrm>
        <a:off x="180975" y="12706350"/>
        <a:ext cx="8658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466725</xdr:colOff>
      <xdr:row>31</xdr:row>
      <xdr:rowOff>114300</xdr:rowOff>
    </xdr:from>
    <xdr:to>
      <xdr:col>15</xdr:col>
      <xdr:colOff>1247775</xdr:colOff>
      <xdr:row>51</xdr:row>
      <xdr:rowOff>180975</xdr:rowOff>
    </xdr:to>
    <xdr:graphicFrame>
      <xdr:nvGraphicFramePr>
        <xdr:cNvPr id="2" name="Graphique 2"/>
        <xdr:cNvGraphicFramePr/>
      </xdr:nvGraphicFramePr>
      <xdr:xfrm>
        <a:off x="9296400" y="12706350"/>
        <a:ext cx="76962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52</xdr:row>
      <xdr:rowOff>161925</xdr:rowOff>
    </xdr:from>
    <xdr:to>
      <xdr:col>7</xdr:col>
      <xdr:colOff>1247775</xdr:colOff>
      <xdr:row>72</xdr:row>
      <xdr:rowOff>180975</xdr:rowOff>
    </xdr:to>
    <xdr:graphicFrame>
      <xdr:nvGraphicFramePr>
        <xdr:cNvPr id="3" name="Graphique 3"/>
        <xdr:cNvGraphicFramePr/>
      </xdr:nvGraphicFramePr>
      <xdr:xfrm>
        <a:off x="152400" y="16678275"/>
        <a:ext cx="86772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466725</xdr:colOff>
      <xdr:row>52</xdr:row>
      <xdr:rowOff>161925</xdr:rowOff>
    </xdr:from>
    <xdr:to>
      <xdr:col>15</xdr:col>
      <xdr:colOff>1247775</xdr:colOff>
      <xdr:row>72</xdr:row>
      <xdr:rowOff>180975</xdr:rowOff>
    </xdr:to>
    <xdr:graphicFrame>
      <xdr:nvGraphicFramePr>
        <xdr:cNvPr id="4" name="Graphique 4"/>
        <xdr:cNvGraphicFramePr/>
      </xdr:nvGraphicFramePr>
      <xdr:xfrm>
        <a:off x="9296400" y="16678275"/>
        <a:ext cx="76962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352425</xdr:colOff>
      <xdr:row>12</xdr:row>
      <xdr:rowOff>190500</xdr:rowOff>
    </xdr:from>
    <xdr:to>
      <xdr:col>24</xdr:col>
      <xdr:colOff>209550</xdr:colOff>
      <xdr:row>20</xdr:row>
      <xdr:rowOff>57150</xdr:rowOff>
    </xdr:to>
    <xdr:graphicFrame>
      <xdr:nvGraphicFramePr>
        <xdr:cNvPr id="5" name="Graphique 1"/>
        <xdr:cNvGraphicFramePr/>
      </xdr:nvGraphicFramePr>
      <xdr:xfrm>
        <a:off x="17345025" y="5534025"/>
        <a:ext cx="67246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971550</xdr:colOff>
      <xdr:row>73</xdr:row>
      <xdr:rowOff>95250</xdr:rowOff>
    </xdr:from>
    <xdr:to>
      <xdr:col>13</xdr:col>
      <xdr:colOff>104775</xdr:colOff>
      <xdr:row>91</xdr:row>
      <xdr:rowOff>114300</xdr:rowOff>
    </xdr:to>
    <xdr:graphicFrame>
      <xdr:nvGraphicFramePr>
        <xdr:cNvPr id="6" name="Graphique 1"/>
        <xdr:cNvGraphicFramePr/>
      </xdr:nvGraphicFramePr>
      <xdr:xfrm>
        <a:off x="4762500" y="20612100"/>
        <a:ext cx="8591550" cy="3448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70" zoomScaleNormal="70" zoomScalePageLayoutView="0" workbookViewId="0" topLeftCell="A1">
      <selection activeCell="R30" sqref="R30"/>
    </sheetView>
  </sheetViews>
  <sheetFormatPr defaultColWidth="11.421875" defaultRowHeight="15"/>
  <cols>
    <col min="1" max="1" width="3.8515625" style="15" customWidth="1"/>
    <col min="2" max="2" width="20.7109375" style="1" customWidth="1"/>
    <col min="3" max="3" width="32.28125" style="1" customWidth="1"/>
    <col min="4" max="4" width="18.7109375" style="0" customWidth="1"/>
    <col min="5" max="5" width="9.7109375" style="16" customWidth="1"/>
    <col min="6" max="6" width="18.7109375" style="0" customWidth="1"/>
    <col min="7" max="7" width="9.7109375" style="16" customWidth="1"/>
    <col min="8" max="8" width="18.7109375" style="0" customWidth="1"/>
    <col min="9" max="9" width="9.7109375" style="16" customWidth="1"/>
    <col min="10" max="10" width="18.7109375" style="0" customWidth="1"/>
    <col min="11" max="11" width="9.7109375" style="16" customWidth="1"/>
    <col min="12" max="12" width="18.7109375" style="0" customWidth="1"/>
    <col min="13" max="13" width="9.421875" style="0" customWidth="1"/>
    <col min="14" max="16" width="18.7109375" style="0" customWidth="1"/>
    <col min="17" max="17" width="5.28125" style="0" customWidth="1"/>
    <col min="18" max="18" width="26.8515625" style="0" customWidth="1"/>
    <col min="20" max="20" width="13.7109375" style="0" customWidth="1"/>
  </cols>
  <sheetData>
    <row r="1" spans="1:20" ht="26.25">
      <c r="A1" s="18"/>
      <c r="B1" s="87" t="s">
        <v>95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18"/>
      <c r="R1" s="18"/>
      <c r="S1" s="18"/>
      <c r="T1" s="18"/>
    </row>
    <row r="2" spans="1:20" ht="27.75" customHeight="1" thickBot="1">
      <c r="A2" s="18"/>
      <c r="B2" s="90" t="s">
        <v>94</v>
      </c>
      <c r="C2" s="90"/>
      <c r="D2" s="90"/>
      <c r="E2" s="90"/>
      <c r="F2" s="90"/>
      <c r="G2" s="90"/>
      <c r="H2" s="90" t="s">
        <v>97</v>
      </c>
      <c r="I2" s="90"/>
      <c r="J2" s="90"/>
      <c r="K2" s="90"/>
      <c r="L2" s="90" t="s">
        <v>96</v>
      </c>
      <c r="M2" s="90"/>
      <c r="N2" s="90"/>
      <c r="O2" s="91"/>
      <c r="P2" s="91"/>
      <c r="Q2" s="18"/>
      <c r="R2" s="18"/>
      <c r="S2" s="18"/>
      <c r="T2" s="18"/>
    </row>
    <row r="3" spans="1:20" ht="56.25" customHeight="1">
      <c r="A3" s="18"/>
      <c r="B3" s="20" t="s">
        <v>1</v>
      </c>
      <c r="C3" s="20" t="s">
        <v>70</v>
      </c>
      <c r="D3" s="25" t="s">
        <v>2</v>
      </c>
      <c r="E3" s="35" t="s">
        <v>69</v>
      </c>
      <c r="F3" s="21" t="s">
        <v>3</v>
      </c>
      <c r="G3" s="39" t="s">
        <v>69</v>
      </c>
      <c r="H3" s="22" t="s">
        <v>4</v>
      </c>
      <c r="I3" s="37" t="s">
        <v>69</v>
      </c>
      <c r="J3" s="23" t="s">
        <v>5</v>
      </c>
      <c r="K3" s="41" t="s">
        <v>69</v>
      </c>
      <c r="L3" s="19" t="s">
        <v>8</v>
      </c>
      <c r="M3" s="24" t="s">
        <v>6</v>
      </c>
      <c r="N3" s="31" t="s">
        <v>7</v>
      </c>
      <c r="O3" s="24" t="s">
        <v>81</v>
      </c>
      <c r="P3" s="33" t="s">
        <v>0</v>
      </c>
      <c r="Q3" s="18"/>
      <c r="R3" s="83" t="s">
        <v>79</v>
      </c>
      <c r="S3" s="84"/>
      <c r="T3" s="85"/>
    </row>
    <row r="4" spans="1:20" ht="34.5" customHeight="1">
      <c r="A4" s="73">
        <v>1</v>
      </c>
      <c r="B4" s="20" t="s">
        <v>93</v>
      </c>
      <c r="C4" s="20" t="s">
        <v>73</v>
      </c>
      <c r="D4" s="26">
        <v>25</v>
      </c>
      <c r="E4" s="36">
        <v>13.42</v>
      </c>
      <c r="F4" s="28">
        <v>27</v>
      </c>
      <c r="G4" s="40">
        <v>12.64</v>
      </c>
      <c r="H4" s="29">
        <v>27</v>
      </c>
      <c r="I4" s="62">
        <v>12.67</v>
      </c>
      <c r="J4" s="27">
        <v>26</v>
      </c>
      <c r="K4" s="42">
        <v>13.1</v>
      </c>
      <c r="L4" s="30">
        <f>SUM(D4,F4,H4,J4)</f>
        <v>105</v>
      </c>
      <c r="M4" s="30">
        <v>0</v>
      </c>
      <c r="N4" s="32">
        <f>SUM(M4+L4)</f>
        <v>105</v>
      </c>
      <c r="O4" s="17">
        <f>SUM(E4,G4,I4,K4)</f>
        <v>51.830000000000005</v>
      </c>
      <c r="P4" s="34">
        <v>13</v>
      </c>
      <c r="Q4" s="18"/>
      <c r="R4" s="44"/>
      <c r="S4" s="45" t="s">
        <v>74</v>
      </c>
      <c r="T4" s="45" t="s">
        <v>75</v>
      </c>
    </row>
    <row r="5" spans="1:20" ht="34.5" customHeight="1">
      <c r="A5" s="73">
        <v>2</v>
      </c>
      <c r="B5" s="20" t="s">
        <v>98</v>
      </c>
      <c r="C5" s="20" t="s">
        <v>73</v>
      </c>
      <c r="D5" s="26">
        <v>26</v>
      </c>
      <c r="E5" s="60">
        <v>12.82</v>
      </c>
      <c r="F5" s="28">
        <v>26</v>
      </c>
      <c r="G5" s="40">
        <v>12.76</v>
      </c>
      <c r="H5" s="29">
        <v>26</v>
      </c>
      <c r="I5" s="62">
        <v>12.61</v>
      </c>
      <c r="J5" s="27">
        <v>26</v>
      </c>
      <c r="K5" s="42">
        <v>12.69</v>
      </c>
      <c r="L5" s="30">
        <f aca="true" t="shared" si="0" ref="L5:L23">SUM(D5,F5,H5,J5)</f>
        <v>104</v>
      </c>
      <c r="M5" s="30">
        <v>0</v>
      </c>
      <c r="N5" s="32">
        <f aca="true" t="shared" si="1" ref="N5:N23">SUM(M5+L5)</f>
        <v>104</v>
      </c>
      <c r="O5" s="17">
        <f>SUM(E5,G5,I5,K5)</f>
        <v>50.879999999999995</v>
      </c>
      <c r="P5" s="34">
        <f aca="true" t="shared" si="2" ref="P5:P13">IF(ISNUMBER(N5),RANK(N5,$N$4:$N$24)+ROW(N5)/10000000000,"")</f>
        <v>14.0000000005</v>
      </c>
      <c r="Q5" s="18"/>
      <c r="R5" s="58" t="s">
        <v>72</v>
      </c>
      <c r="S5" s="53">
        <v>4</v>
      </c>
      <c r="T5" s="59">
        <f>S5*100/S$9</f>
        <v>23.529411764705884</v>
      </c>
    </row>
    <row r="6" spans="1:20" ht="34.5" customHeight="1">
      <c r="A6" s="73">
        <v>3</v>
      </c>
      <c r="B6" s="20" t="s">
        <v>99</v>
      </c>
      <c r="C6" s="20" t="s">
        <v>72</v>
      </c>
      <c r="D6" s="26">
        <v>26</v>
      </c>
      <c r="E6" s="36">
        <v>13.31</v>
      </c>
      <c r="F6" s="28">
        <v>26</v>
      </c>
      <c r="G6" s="40">
        <v>13.07</v>
      </c>
      <c r="H6" s="29">
        <v>25</v>
      </c>
      <c r="I6" s="38">
        <v>13.18</v>
      </c>
      <c r="J6" s="27">
        <v>26</v>
      </c>
      <c r="K6" s="42">
        <v>13.26</v>
      </c>
      <c r="L6" s="30">
        <f t="shared" si="0"/>
        <v>103</v>
      </c>
      <c r="M6" s="30">
        <v>0</v>
      </c>
      <c r="N6" s="32">
        <f t="shared" si="1"/>
        <v>103</v>
      </c>
      <c r="O6" s="65">
        <f aca="true" t="shared" si="3" ref="O6:O24">SUM(E6,G6,I6,K6)</f>
        <v>52.82</v>
      </c>
      <c r="P6" s="34">
        <v>16</v>
      </c>
      <c r="Q6" s="18"/>
      <c r="R6" s="57" t="s">
        <v>73</v>
      </c>
      <c r="S6" s="47">
        <v>9</v>
      </c>
      <c r="T6" s="48">
        <f>S6*100/S$9</f>
        <v>52.94117647058823</v>
      </c>
    </row>
    <row r="7" spans="1:20" ht="34.5" customHeight="1">
      <c r="A7" s="73">
        <v>4</v>
      </c>
      <c r="B7" s="20" t="s">
        <v>61</v>
      </c>
      <c r="C7" s="20" t="s">
        <v>71</v>
      </c>
      <c r="D7" s="26">
        <v>28</v>
      </c>
      <c r="E7" s="36">
        <v>12.79</v>
      </c>
      <c r="F7" s="28">
        <v>28</v>
      </c>
      <c r="G7" s="40">
        <v>12.54</v>
      </c>
      <c r="H7" s="29">
        <v>29</v>
      </c>
      <c r="I7" s="38">
        <v>12.15</v>
      </c>
      <c r="J7" s="27">
        <v>28</v>
      </c>
      <c r="K7" s="42">
        <v>12.61</v>
      </c>
      <c r="L7" s="30">
        <f t="shared" si="0"/>
        <v>113</v>
      </c>
      <c r="M7" s="43">
        <v>0</v>
      </c>
      <c r="N7" s="32">
        <f t="shared" si="1"/>
        <v>113</v>
      </c>
      <c r="O7" s="65">
        <f t="shared" si="3"/>
        <v>50.089999999999996</v>
      </c>
      <c r="P7" s="34">
        <v>4</v>
      </c>
      <c r="Q7" s="18"/>
      <c r="R7" s="52" t="s">
        <v>71</v>
      </c>
      <c r="S7" s="53">
        <v>4</v>
      </c>
      <c r="T7" s="46">
        <f>S7*100/S$9</f>
        <v>23.529411764705884</v>
      </c>
    </row>
    <row r="8" spans="1:20" ht="34.5" customHeight="1">
      <c r="A8" s="73">
        <v>5</v>
      </c>
      <c r="B8" s="20" t="s">
        <v>65</v>
      </c>
      <c r="C8" s="20" t="s">
        <v>73</v>
      </c>
      <c r="D8" s="26">
        <v>27</v>
      </c>
      <c r="E8" s="60">
        <v>12.78</v>
      </c>
      <c r="F8" s="28">
        <v>26</v>
      </c>
      <c r="G8" s="61">
        <v>12.23</v>
      </c>
      <c r="H8" s="29">
        <v>25</v>
      </c>
      <c r="I8" s="62">
        <v>12.41</v>
      </c>
      <c r="J8" s="27">
        <v>27</v>
      </c>
      <c r="K8" s="64">
        <v>12.64</v>
      </c>
      <c r="L8" s="30">
        <f t="shared" si="0"/>
        <v>105</v>
      </c>
      <c r="M8" s="43">
        <v>0</v>
      </c>
      <c r="N8" s="32">
        <f t="shared" si="1"/>
        <v>105</v>
      </c>
      <c r="O8" s="65">
        <f t="shared" si="3"/>
        <v>50.06</v>
      </c>
      <c r="P8" s="34">
        <f t="shared" si="2"/>
        <v>11.0000000008</v>
      </c>
      <c r="Q8" s="18"/>
      <c r="R8" s="49" t="s">
        <v>80</v>
      </c>
      <c r="S8" s="50">
        <v>0</v>
      </c>
      <c r="T8" s="51">
        <f>S8*100/S$9</f>
        <v>0</v>
      </c>
    </row>
    <row r="9" spans="1:20" ht="34.5" customHeight="1">
      <c r="A9" s="73">
        <v>6</v>
      </c>
      <c r="B9" s="20" t="s">
        <v>100</v>
      </c>
      <c r="C9" s="20" t="s">
        <v>73</v>
      </c>
      <c r="D9" s="26">
        <v>26</v>
      </c>
      <c r="E9" s="36">
        <v>13.1</v>
      </c>
      <c r="F9" s="28">
        <v>26</v>
      </c>
      <c r="G9" s="40">
        <v>12.99</v>
      </c>
      <c r="H9" s="29">
        <v>27</v>
      </c>
      <c r="I9" s="38">
        <v>12.9</v>
      </c>
      <c r="J9" s="27">
        <v>27</v>
      </c>
      <c r="K9" s="42">
        <v>12.9</v>
      </c>
      <c r="L9" s="30">
        <f t="shared" si="0"/>
        <v>106</v>
      </c>
      <c r="M9" s="43">
        <v>0</v>
      </c>
      <c r="N9" s="32">
        <f t="shared" si="1"/>
        <v>106</v>
      </c>
      <c r="O9" s="65">
        <f>SUM(E9,G9,I9,K9)</f>
        <v>51.89</v>
      </c>
      <c r="P9" s="34">
        <f t="shared" si="2"/>
        <v>10.0000000009</v>
      </c>
      <c r="Q9" s="18"/>
      <c r="R9" s="54" t="s">
        <v>76</v>
      </c>
      <c r="S9" s="55">
        <f>SUM(S5:S8)</f>
        <v>17</v>
      </c>
      <c r="T9" s="55">
        <f>S9*100/S$9</f>
        <v>100</v>
      </c>
    </row>
    <row r="10" spans="1:20" ht="34.5" customHeight="1">
      <c r="A10" s="73">
        <v>7</v>
      </c>
      <c r="B10" s="20" t="s">
        <v>88</v>
      </c>
      <c r="C10" s="20" t="s">
        <v>73</v>
      </c>
      <c r="D10" s="26">
        <v>25</v>
      </c>
      <c r="E10" s="36">
        <v>12.91</v>
      </c>
      <c r="F10" s="28">
        <v>26</v>
      </c>
      <c r="G10" s="40">
        <v>13.38</v>
      </c>
      <c r="H10" s="29">
        <v>25</v>
      </c>
      <c r="I10" s="63">
        <v>13.74</v>
      </c>
      <c r="J10" s="27">
        <v>25</v>
      </c>
      <c r="K10" s="42">
        <v>13.68</v>
      </c>
      <c r="L10" s="30">
        <f t="shared" si="0"/>
        <v>101</v>
      </c>
      <c r="M10" s="43">
        <v>0</v>
      </c>
      <c r="N10" s="32">
        <f t="shared" si="1"/>
        <v>101</v>
      </c>
      <c r="O10" s="65">
        <f t="shared" si="3"/>
        <v>53.71</v>
      </c>
      <c r="P10" s="34">
        <f t="shared" si="2"/>
        <v>17.000000001</v>
      </c>
      <c r="Q10" s="18"/>
      <c r="R10" s="56"/>
      <c r="S10" s="56"/>
      <c r="T10" s="56"/>
    </row>
    <row r="11" spans="1:20" ht="34.5" customHeight="1">
      <c r="A11" s="73">
        <v>8</v>
      </c>
      <c r="B11" s="20" t="s">
        <v>62</v>
      </c>
      <c r="C11" s="20" t="s">
        <v>72</v>
      </c>
      <c r="D11" s="26">
        <v>28</v>
      </c>
      <c r="E11" s="36">
        <v>12.43</v>
      </c>
      <c r="F11" s="28">
        <v>28</v>
      </c>
      <c r="G11" s="40">
        <v>12.14</v>
      </c>
      <c r="H11" s="29">
        <v>28</v>
      </c>
      <c r="I11" s="63">
        <v>12.28</v>
      </c>
      <c r="J11" s="27">
        <v>28</v>
      </c>
      <c r="K11" s="94">
        <v>12.51</v>
      </c>
      <c r="L11" s="30">
        <f t="shared" si="0"/>
        <v>112</v>
      </c>
      <c r="M11" s="43">
        <v>0</v>
      </c>
      <c r="N11" s="32">
        <f t="shared" si="1"/>
        <v>112</v>
      </c>
      <c r="O11" s="65">
        <f>SUM(E11,G11,I11)</f>
        <v>36.85</v>
      </c>
      <c r="P11" s="34">
        <f t="shared" si="2"/>
        <v>5.0000000011</v>
      </c>
      <c r="Q11" s="18"/>
      <c r="R11" s="86" t="s">
        <v>77</v>
      </c>
      <c r="S11" s="86"/>
      <c r="T11" s="56"/>
    </row>
    <row r="12" spans="1:20" ht="34.5" customHeight="1">
      <c r="A12" s="73">
        <v>9</v>
      </c>
      <c r="B12" s="20" t="s">
        <v>92</v>
      </c>
      <c r="C12" s="20" t="s">
        <v>71</v>
      </c>
      <c r="D12" s="26">
        <v>23</v>
      </c>
      <c r="E12" s="36">
        <v>13.77</v>
      </c>
      <c r="F12" s="28">
        <v>27</v>
      </c>
      <c r="G12" s="40">
        <v>12.63</v>
      </c>
      <c r="H12" s="29">
        <v>27</v>
      </c>
      <c r="I12" s="38">
        <v>12.56</v>
      </c>
      <c r="J12" s="27">
        <v>26</v>
      </c>
      <c r="K12" s="42">
        <v>12.66</v>
      </c>
      <c r="L12" s="30">
        <f t="shared" si="0"/>
        <v>103</v>
      </c>
      <c r="M12" s="43">
        <v>0</v>
      </c>
      <c r="N12" s="32">
        <f t="shared" si="1"/>
        <v>103</v>
      </c>
      <c r="O12" s="65">
        <f t="shared" si="3"/>
        <v>51.620000000000005</v>
      </c>
      <c r="P12" s="34">
        <f t="shared" si="2"/>
        <v>15.0000000012</v>
      </c>
      <c r="Q12" s="18"/>
      <c r="R12" s="82" t="s">
        <v>78</v>
      </c>
      <c r="S12" s="82"/>
      <c r="T12" s="56"/>
    </row>
    <row r="13" spans="1:20" ht="34.5" customHeight="1" thickBot="1">
      <c r="A13" s="73">
        <v>10</v>
      </c>
      <c r="B13" s="20" t="s">
        <v>64</v>
      </c>
      <c r="C13" s="20" t="s">
        <v>73</v>
      </c>
      <c r="D13" s="26">
        <v>27</v>
      </c>
      <c r="E13" s="36">
        <v>12.67</v>
      </c>
      <c r="F13" s="28">
        <v>27</v>
      </c>
      <c r="G13" s="40">
        <v>12.57</v>
      </c>
      <c r="H13" s="29">
        <v>28</v>
      </c>
      <c r="I13" s="38">
        <v>12.56</v>
      </c>
      <c r="J13" s="27">
        <v>27</v>
      </c>
      <c r="K13" s="42">
        <v>12.87</v>
      </c>
      <c r="L13" s="30">
        <f t="shared" si="0"/>
        <v>109</v>
      </c>
      <c r="M13" s="43">
        <v>0</v>
      </c>
      <c r="N13" s="32">
        <f t="shared" si="1"/>
        <v>109</v>
      </c>
      <c r="O13" s="65">
        <f t="shared" si="3"/>
        <v>50.67</v>
      </c>
      <c r="P13" s="34">
        <f t="shared" si="2"/>
        <v>8.0000000013</v>
      </c>
      <c r="Q13" s="18"/>
      <c r="R13" s="18"/>
      <c r="S13" s="18"/>
      <c r="T13" s="18"/>
    </row>
    <row r="14" spans="1:20" ht="34.5" customHeight="1" thickBot="1">
      <c r="A14" s="73">
        <v>11</v>
      </c>
      <c r="B14" s="20" t="s">
        <v>63</v>
      </c>
      <c r="C14" s="20" t="s">
        <v>71</v>
      </c>
      <c r="D14" s="26">
        <v>29</v>
      </c>
      <c r="E14" s="36">
        <v>12.31</v>
      </c>
      <c r="F14" s="28">
        <v>30</v>
      </c>
      <c r="G14" s="67">
        <v>11.84</v>
      </c>
      <c r="H14" s="29">
        <v>30</v>
      </c>
      <c r="I14" s="78">
        <v>11.96</v>
      </c>
      <c r="J14" s="27">
        <v>28</v>
      </c>
      <c r="K14" s="42">
        <v>12.53</v>
      </c>
      <c r="L14" s="30">
        <f t="shared" si="0"/>
        <v>117</v>
      </c>
      <c r="M14" s="43">
        <v>2</v>
      </c>
      <c r="N14" s="32">
        <f t="shared" si="1"/>
        <v>119</v>
      </c>
      <c r="O14" s="76">
        <f t="shared" si="3"/>
        <v>48.64</v>
      </c>
      <c r="P14" s="72">
        <f aca="true" t="shared" si="4" ref="P5:P24">IF(ISNUMBER(N14),RANK(N14,$N$4:$N$24)+ROW(N14)/10000000000,"")</f>
        <v>1.0000000014</v>
      </c>
      <c r="Q14" s="18"/>
      <c r="R14" s="18"/>
      <c r="S14" s="18"/>
      <c r="T14" s="18"/>
    </row>
    <row r="15" spans="1:20" ht="34.5" customHeight="1">
      <c r="A15" s="73">
        <v>12</v>
      </c>
      <c r="B15" s="20" t="s">
        <v>66</v>
      </c>
      <c r="C15" s="20" t="s">
        <v>72</v>
      </c>
      <c r="D15" s="26">
        <v>28</v>
      </c>
      <c r="E15" s="36">
        <v>12.57</v>
      </c>
      <c r="F15" s="28">
        <v>28</v>
      </c>
      <c r="G15" s="40">
        <v>12.24</v>
      </c>
      <c r="H15" s="29">
        <v>27</v>
      </c>
      <c r="I15" s="38">
        <v>12.39</v>
      </c>
      <c r="J15" s="27">
        <v>28</v>
      </c>
      <c r="K15" s="42">
        <v>12.61</v>
      </c>
      <c r="L15" s="30">
        <f t="shared" si="0"/>
        <v>111</v>
      </c>
      <c r="M15" s="43">
        <v>0</v>
      </c>
      <c r="N15" s="32">
        <f t="shared" si="1"/>
        <v>111</v>
      </c>
      <c r="O15" s="65">
        <f t="shared" si="3"/>
        <v>49.81</v>
      </c>
      <c r="P15" s="34">
        <f t="shared" si="4"/>
        <v>7.0000000015</v>
      </c>
      <c r="Q15" s="18"/>
      <c r="R15" s="18"/>
      <c r="S15" s="18"/>
      <c r="T15" s="18"/>
    </row>
    <row r="16" spans="1:20" ht="34.5" customHeight="1">
      <c r="A16" s="73">
        <v>13</v>
      </c>
      <c r="B16" s="20" t="s">
        <v>67</v>
      </c>
      <c r="C16" s="20" t="s">
        <v>71</v>
      </c>
      <c r="D16" s="26">
        <v>29</v>
      </c>
      <c r="E16" s="79">
        <v>12.27</v>
      </c>
      <c r="F16" s="28">
        <v>29</v>
      </c>
      <c r="G16" s="40">
        <v>12.11</v>
      </c>
      <c r="H16" s="29">
        <v>29</v>
      </c>
      <c r="I16" s="38">
        <v>12.08</v>
      </c>
      <c r="J16" s="27">
        <v>28</v>
      </c>
      <c r="K16" s="77">
        <v>12.51</v>
      </c>
      <c r="L16" s="30">
        <f t="shared" si="0"/>
        <v>115</v>
      </c>
      <c r="M16" s="43">
        <v>2</v>
      </c>
      <c r="N16" s="32">
        <f t="shared" si="1"/>
        <v>117</v>
      </c>
      <c r="O16" s="17">
        <f t="shared" si="3"/>
        <v>48.97</v>
      </c>
      <c r="P16" s="70">
        <f t="shared" si="4"/>
        <v>2.0000000016</v>
      </c>
      <c r="Q16" s="18"/>
      <c r="R16" s="18"/>
      <c r="S16" s="18"/>
      <c r="T16" s="18"/>
    </row>
    <row r="17" spans="1:16" ht="34.5" customHeight="1">
      <c r="A17" s="73">
        <v>14</v>
      </c>
      <c r="B17" s="20" t="s">
        <v>91</v>
      </c>
      <c r="C17" s="20" t="s">
        <v>72</v>
      </c>
      <c r="D17" s="26">
        <v>28</v>
      </c>
      <c r="E17" s="60">
        <v>12.6</v>
      </c>
      <c r="F17" s="28">
        <v>28</v>
      </c>
      <c r="G17" s="40">
        <v>12.35</v>
      </c>
      <c r="H17" s="29">
        <v>29</v>
      </c>
      <c r="I17" s="38">
        <v>12.41</v>
      </c>
      <c r="J17" s="27">
        <v>28</v>
      </c>
      <c r="K17" s="42">
        <v>12.58</v>
      </c>
      <c r="L17" s="30">
        <f t="shared" si="0"/>
        <v>113</v>
      </c>
      <c r="M17" s="43">
        <v>0</v>
      </c>
      <c r="N17" s="32">
        <f t="shared" si="1"/>
        <v>113</v>
      </c>
      <c r="O17" s="65">
        <f t="shared" si="3"/>
        <v>49.94</v>
      </c>
      <c r="P17" s="71">
        <f t="shared" si="4"/>
        <v>3.0000000017</v>
      </c>
    </row>
    <row r="18" spans="1:16" ht="34.5" customHeight="1">
      <c r="A18" s="73">
        <v>15</v>
      </c>
      <c r="B18" s="20" t="s">
        <v>90</v>
      </c>
      <c r="C18" s="20" t="s">
        <v>73</v>
      </c>
      <c r="D18" s="26">
        <v>28</v>
      </c>
      <c r="E18" s="36">
        <v>12.77</v>
      </c>
      <c r="F18" s="28">
        <v>29</v>
      </c>
      <c r="G18" s="66">
        <v>12.43</v>
      </c>
      <c r="H18" s="29">
        <v>28</v>
      </c>
      <c r="I18" s="38">
        <v>12.45</v>
      </c>
      <c r="J18" s="27">
        <v>27</v>
      </c>
      <c r="K18" s="42">
        <v>12.87</v>
      </c>
      <c r="L18" s="30">
        <f t="shared" si="0"/>
        <v>112</v>
      </c>
      <c r="M18" s="43">
        <v>0</v>
      </c>
      <c r="N18" s="32">
        <f t="shared" si="1"/>
        <v>112</v>
      </c>
      <c r="O18" s="65">
        <f>SUM(E18,G18,I18)</f>
        <v>37.65</v>
      </c>
      <c r="P18" s="34">
        <v>6</v>
      </c>
    </row>
    <row r="19" spans="1:16" ht="34.5" customHeight="1">
      <c r="A19" s="73">
        <v>16</v>
      </c>
      <c r="B19" s="20" t="s">
        <v>101</v>
      </c>
      <c r="C19" s="20" t="s">
        <v>73</v>
      </c>
      <c r="D19" s="26">
        <v>26</v>
      </c>
      <c r="E19" s="36">
        <v>12.73</v>
      </c>
      <c r="F19" s="28">
        <v>26</v>
      </c>
      <c r="G19" s="66">
        <v>12.51</v>
      </c>
      <c r="H19" s="29">
        <v>28</v>
      </c>
      <c r="I19" s="38">
        <v>12.3</v>
      </c>
      <c r="J19" s="27">
        <v>27</v>
      </c>
      <c r="K19" s="42">
        <v>12.73</v>
      </c>
      <c r="L19" s="30">
        <f t="shared" si="0"/>
        <v>107</v>
      </c>
      <c r="M19" s="43">
        <v>0</v>
      </c>
      <c r="N19" s="32">
        <f t="shared" si="1"/>
        <v>107</v>
      </c>
      <c r="O19" s="65">
        <f t="shared" si="3"/>
        <v>50.27000000000001</v>
      </c>
      <c r="P19" s="34">
        <f t="shared" si="4"/>
        <v>9.0000000019</v>
      </c>
    </row>
    <row r="20" spans="1:16" ht="34.5" customHeight="1">
      <c r="A20" s="73">
        <v>17</v>
      </c>
      <c r="B20" s="20" t="s">
        <v>68</v>
      </c>
      <c r="C20" s="20" t="s">
        <v>73</v>
      </c>
      <c r="D20" s="26">
        <v>27</v>
      </c>
      <c r="E20" s="36">
        <v>12.67</v>
      </c>
      <c r="F20" s="28">
        <v>26</v>
      </c>
      <c r="G20" s="66">
        <v>12.66</v>
      </c>
      <c r="H20" s="29">
        <v>26</v>
      </c>
      <c r="I20" s="38">
        <v>12.74</v>
      </c>
      <c r="J20" s="27">
        <v>26</v>
      </c>
      <c r="K20" s="42">
        <v>12.65</v>
      </c>
      <c r="L20" s="30">
        <f t="shared" si="0"/>
        <v>105</v>
      </c>
      <c r="M20" s="30">
        <v>0</v>
      </c>
      <c r="N20" s="32">
        <f t="shared" si="1"/>
        <v>105</v>
      </c>
      <c r="O20" s="65">
        <f t="shared" si="3"/>
        <v>50.72</v>
      </c>
      <c r="P20" s="34">
        <v>12</v>
      </c>
    </row>
    <row r="21" spans="1:16" ht="34.5" customHeight="1">
      <c r="A21" s="73">
        <v>18</v>
      </c>
      <c r="B21" s="20"/>
      <c r="C21" s="20"/>
      <c r="D21" s="26"/>
      <c r="E21" s="36"/>
      <c r="F21" s="28"/>
      <c r="G21" s="66"/>
      <c r="H21" s="29"/>
      <c r="I21" s="38"/>
      <c r="J21" s="27"/>
      <c r="K21" s="42"/>
      <c r="L21" s="30">
        <f t="shared" si="0"/>
        <v>0</v>
      </c>
      <c r="M21" s="30">
        <v>0</v>
      </c>
      <c r="N21" s="32">
        <f t="shared" si="1"/>
        <v>0</v>
      </c>
      <c r="O21" s="65">
        <f t="shared" si="3"/>
        <v>0</v>
      </c>
      <c r="P21" s="34">
        <f t="shared" si="4"/>
        <v>18.0000000021</v>
      </c>
    </row>
    <row r="22" spans="1:16" ht="34.5" customHeight="1">
      <c r="A22" s="73">
        <v>19</v>
      </c>
      <c r="B22" s="20"/>
      <c r="C22" s="20"/>
      <c r="D22" s="26"/>
      <c r="E22" s="36"/>
      <c r="F22" s="28"/>
      <c r="G22" s="66"/>
      <c r="H22" s="29"/>
      <c r="I22" s="38"/>
      <c r="J22" s="27"/>
      <c r="K22" s="42"/>
      <c r="L22" s="30">
        <f t="shared" si="0"/>
        <v>0</v>
      </c>
      <c r="M22" s="30">
        <v>0</v>
      </c>
      <c r="N22" s="32">
        <f t="shared" si="1"/>
        <v>0</v>
      </c>
      <c r="O22" s="65">
        <f t="shared" si="3"/>
        <v>0</v>
      </c>
      <c r="P22" s="34">
        <f t="shared" si="4"/>
        <v>18.0000000022</v>
      </c>
    </row>
    <row r="23" spans="1:16" ht="34.5" customHeight="1">
      <c r="A23" s="73">
        <v>20</v>
      </c>
      <c r="B23" s="20"/>
      <c r="C23" s="20"/>
      <c r="D23" s="26"/>
      <c r="E23" s="36"/>
      <c r="F23" s="28"/>
      <c r="G23" s="66"/>
      <c r="H23" s="29"/>
      <c r="I23" s="38"/>
      <c r="J23" s="27"/>
      <c r="K23" s="42"/>
      <c r="L23" s="30">
        <f t="shared" si="0"/>
        <v>0</v>
      </c>
      <c r="M23" s="30">
        <v>0</v>
      </c>
      <c r="N23" s="32">
        <f t="shared" si="1"/>
        <v>0</v>
      </c>
      <c r="O23" s="65">
        <f t="shared" si="3"/>
        <v>0</v>
      </c>
      <c r="P23" s="34">
        <f t="shared" si="4"/>
        <v>18.0000000023</v>
      </c>
    </row>
    <row r="24" spans="1:16" ht="34.5" customHeight="1" thickBot="1">
      <c r="A24" s="73">
        <v>21</v>
      </c>
      <c r="B24" s="20"/>
      <c r="C24" s="20"/>
      <c r="D24" s="26"/>
      <c r="E24" s="36"/>
      <c r="F24" s="28"/>
      <c r="G24" s="66"/>
      <c r="H24" s="29"/>
      <c r="I24" s="38"/>
      <c r="J24" s="27"/>
      <c r="K24" s="42"/>
      <c r="L24" s="30">
        <f>SUM(D24,F24,H24,J24)</f>
        <v>0</v>
      </c>
      <c r="M24" s="30">
        <v>0</v>
      </c>
      <c r="N24" s="32">
        <f>SUM(M24+L24)</f>
        <v>0</v>
      </c>
      <c r="O24" s="65">
        <f t="shared" si="3"/>
        <v>0</v>
      </c>
      <c r="P24" s="69">
        <f t="shared" si="4"/>
        <v>18.0000000024</v>
      </c>
    </row>
    <row r="25" spans="1:16" ht="8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.75" customHeight="1">
      <c r="A26" s="18"/>
      <c r="B26" s="68"/>
      <c r="C26" s="79" t="s">
        <v>82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4.75" customHeight="1">
      <c r="A27" s="18"/>
      <c r="B27" s="68"/>
      <c r="C27" s="80" t="s">
        <v>83</v>
      </c>
      <c r="D27" s="18"/>
      <c r="E27" s="74" t="s">
        <v>89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4.75" customHeight="1">
      <c r="A28" s="18"/>
      <c r="B28" s="68"/>
      <c r="C28" s="78" t="s">
        <v>84</v>
      </c>
      <c r="D28" s="18"/>
      <c r="E28" s="81" t="s">
        <v>102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24.75" customHeight="1" thickBot="1">
      <c r="A29" s="18"/>
      <c r="B29" s="68"/>
      <c r="C29" s="77" t="s">
        <v>85</v>
      </c>
      <c r="D29" s="18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24.75" customHeight="1" thickBot="1">
      <c r="A30" s="18"/>
      <c r="B30" s="68"/>
      <c r="C30" s="67" t="s">
        <v>86</v>
      </c>
      <c r="D30" s="18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24.75" customHeight="1">
      <c r="A31" s="18"/>
      <c r="B31" s="68"/>
      <c r="C31" s="75" t="s">
        <v>87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</sheetData>
  <sheetProtection/>
  <mergeCells count="8">
    <mergeCell ref="E28:P30"/>
    <mergeCell ref="R12:S12"/>
    <mergeCell ref="R3:T3"/>
    <mergeCell ref="R11:S11"/>
    <mergeCell ref="B1:P1"/>
    <mergeCell ref="B2:G2"/>
    <mergeCell ref="H2:K2"/>
    <mergeCell ref="L2:P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3">
      <selection activeCell="H21" sqref="H21"/>
    </sheetView>
  </sheetViews>
  <sheetFormatPr defaultColWidth="11.421875" defaultRowHeight="15"/>
  <cols>
    <col min="1" max="1" width="34.421875" style="0" customWidth="1"/>
    <col min="2" max="2" width="19.7109375" style="0" customWidth="1"/>
    <col min="3" max="3" width="16.8515625" style="0" customWidth="1"/>
    <col min="4" max="4" width="22.00390625" style="0" customWidth="1"/>
  </cols>
  <sheetData>
    <row r="1" ht="15.75" thickBot="1">
      <c r="A1" s="2" t="s">
        <v>9</v>
      </c>
    </row>
    <row r="2" spans="1:4" ht="15.75" thickTop="1">
      <c r="A2" s="92" t="s">
        <v>10</v>
      </c>
      <c r="B2" s="3" t="s">
        <v>11</v>
      </c>
      <c r="C2" s="92" t="s">
        <v>10</v>
      </c>
      <c r="D2" s="3" t="s">
        <v>11</v>
      </c>
    </row>
    <row r="3" spans="1:4" ht="15.75" thickBot="1">
      <c r="A3" s="93"/>
      <c r="B3" s="4" t="s">
        <v>12</v>
      </c>
      <c r="C3" s="93"/>
      <c r="D3" s="5" t="s">
        <v>12</v>
      </c>
    </row>
    <row r="4" spans="1:4" ht="15.75" thickBot="1">
      <c r="A4" s="6">
        <v>6</v>
      </c>
      <c r="B4" s="5" t="s">
        <v>13</v>
      </c>
      <c r="C4" s="7">
        <v>12</v>
      </c>
      <c r="D4" s="5" t="s">
        <v>14</v>
      </c>
    </row>
    <row r="5" spans="1:4" ht="15.75" thickBot="1">
      <c r="A5" s="6">
        <v>7</v>
      </c>
      <c r="B5" s="5" t="s">
        <v>15</v>
      </c>
      <c r="C5" s="7">
        <v>13</v>
      </c>
      <c r="D5" s="5" t="s">
        <v>16</v>
      </c>
    </row>
    <row r="6" spans="1:4" ht="15.75" thickBot="1">
      <c r="A6" s="6">
        <v>8</v>
      </c>
      <c r="B6" s="5" t="s">
        <v>17</v>
      </c>
      <c r="C6" s="7">
        <v>14</v>
      </c>
      <c r="D6" s="5" t="s">
        <v>18</v>
      </c>
    </row>
    <row r="7" spans="1:4" ht="15.75" thickBot="1">
      <c r="A7" s="6">
        <v>9</v>
      </c>
      <c r="B7" s="5" t="s">
        <v>19</v>
      </c>
      <c r="C7" s="7">
        <v>15</v>
      </c>
      <c r="D7" s="5" t="s">
        <v>18</v>
      </c>
    </row>
    <row r="8" spans="1:4" ht="15.75" thickBot="1">
      <c r="A8" s="6">
        <v>10</v>
      </c>
      <c r="B8" s="5" t="s">
        <v>20</v>
      </c>
      <c r="C8" s="7">
        <v>16</v>
      </c>
      <c r="D8" s="5" t="s">
        <v>21</v>
      </c>
    </row>
    <row r="9" spans="1:4" ht="15.75" thickBot="1">
      <c r="A9" s="8">
        <v>11</v>
      </c>
      <c r="B9" s="9" t="s">
        <v>22</v>
      </c>
      <c r="C9" s="10">
        <v>17</v>
      </c>
      <c r="D9" s="9" t="s">
        <v>21</v>
      </c>
    </row>
    <row r="10" ht="15.75" thickTop="1">
      <c r="A10" s="11" t="s">
        <v>23</v>
      </c>
    </row>
    <row r="11" ht="15">
      <c r="A11" s="11"/>
    </row>
    <row r="12" ht="15.75" thickBot="1">
      <c r="A12" s="2" t="s">
        <v>24</v>
      </c>
    </row>
    <row r="13" spans="1:4" ht="31.5" thickBot="1" thickTop="1">
      <c r="A13" s="12" t="s">
        <v>25</v>
      </c>
      <c r="B13" s="13" t="s">
        <v>26</v>
      </c>
      <c r="C13" s="14" t="s">
        <v>25</v>
      </c>
      <c r="D13" s="13" t="s">
        <v>26</v>
      </c>
    </row>
    <row r="14" spans="1:4" ht="15.75" thickBot="1">
      <c r="A14" s="6" t="s">
        <v>27</v>
      </c>
      <c r="B14" s="5" t="s">
        <v>28</v>
      </c>
      <c r="C14" s="7" t="s">
        <v>29</v>
      </c>
      <c r="D14" s="5" t="s">
        <v>30</v>
      </c>
    </row>
    <row r="15" spans="1:4" ht="15.75" thickBot="1">
      <c r="A15" s="6" t="s">
        <v>31</v>
      </c>
      <c r="B15" s="5" t="s">
        <v>32</v>
      </c>
      <c r="C15" s="7" t="s">
        <v>33</v>
      </c>
      <c r="D15" s="5" t="s">
        <v>34</v>
      </c>
    </row>
    <row r="16" spans="1:4" ht="15.75" thickBot="1">
      <c r="A16" s="6" t="s">
        <v>35</v>
      </c>
      <c r="B16" s="5" t="s">
        <v>36</v>
      </c>
      <c r="C16" s="7" t="s">
        <v>37</v>
      </c>
      <c r="D16" s="5" t="s">
        <v>38</v>
      </c>
    </row>
    <row r="17" spans="1:4" ht="15.75" thickBot="1">
      <c r="A17" s="6" t="s">
        <v>39</v>
      </c>
      <c r="B17" s="5" t="s">
        <v>40</v>
      </c>
      <c r="C17" s="7" t="s">
        <v>41</v>
      </c>
      <c r="D17" s="5" t="s">
        <v>42</v>
      </c>
    </row>
    <row r="18" spans="1:4" ht="15.75" thickBot="1">
      <c r="A18" s="6" t="s">
        <v>43</v>
      </c>
      <c r="B18" s="5" t="s">
        <v>44</v>
      </c>
      <c r="C18" s="7" t="s">
        <v>45</v>
      </c>
      <c r="D18" s="5" t="s">
        <v>46</v>
      </c>
    </row>
    <row r="19" spans="1:4" ht="15.75" thickBot="1">
      <c r="A19" s="6" t="s">
        <v>47</v>
      </c>
      <c r="B19" s="5" t="s">
        <v>48</v>
      </c>
      <c r="C19" s="7" t="s">
        <v>49</v>
      </c>
      <c r="D19" s="5" t="s">
        <v>50</v>
      </c>
    </row>
    <row r="20" spans="1:4" ht="15.75" thickBot="1">
      <c r="A20" s="6" t="s">
        <v>51</v>
      </c>
      <c r="B20" s="5" t="s">
        <v>52</v>
      </c>
      <c r="C20" s="7" t="s">
        <v>53</v>
      </c>
      <c r="D20" s="5" t="s">
        <v>54</v>
      </c>
    </row>
    <row r="21" spans="1:4" ht="15.75" thickBot="1">
      <c r="A21" s="6" t="s">
        <v>55</v>
      </c>
      <c r="B21" s="5" t="s">
        <v>56</v>
      </c>
      <c r="C21" s="7" t="s">
        <v>57</v>
      </c>
      <c r="D21" s="5" t="s">
        <v>58</v>
      </c>
    </row>
    <row r="22" spans="1:4" ht="15.75" thickBot="1">
      <c r="A22" s="8" t="s">
        <v>59</v>
      </c>
      <c r="B22" s="9" t="s">
        <v>60</v>
      </c>
      <c r="C22" s="10"/>
      <c r="D22" s="9"/>
    </row>
    <row r="23" ht="15.75" thickTop="1"/>
  </sheetData>
  <sheetProtection/>
  <mergeCells count="2">
    <mergeCell ref="A2:A3"/>
    <mergeCell ref="C2:C3"/>
  </mergeCells>
  <printOptions/>
  <pageMargins left="0.7" right="0.7" top="0.75" bottom="0.75" header="0.3" footer="0.3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Gougelet</dc:creator>
  <cp:keywords/>
  <dc:description/>
  <cp:lastModifiedBy>Sylvain FOUILLAUD</cp:lastModifiedBy>
  <cp:lastPrinted>2017-09-16T09:28:29Z</cp:lastPrinted>
  <dcterms:created xsi:type="dcterms:W3CDTF">2015-06-13T12:04:11Z</dcterms:created>
  <dcterms:modified xsi:type="dcterms:W3CDTF">2018-05-01T10:20:05Z</dcterms:modified>
  <cp:category/>
  <cp:version/>
  <cp:contentType/>
  <cp:contentStatus/>
</cp:coreProperties>
</file>