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tabRatio="695" activeTab="1"/>
  </bookViews>
  <sheets>
    <sheet name="Manches 1 à 9" sheetId="1" r:id="rId1"/>
    <sheet name="Classement Général" sheetId="2" r:id="rId2"/>
    <sheet name="Circuits" sheetId="3" r:id="rId3"/>
  </sheets>
  <definedNames/>
  <calcPr fullCalcOnLoad="1"/>
</workbook>
</file>

<file path=xl/sharedStrings.xml><?xml version="1.0" encoding="utf-8"?>
<sst xmlns="http://schemas.openxmlformats.org/spreadsheetml/2006/main" count="231" uniqueCount="185">
  <si>
    <t>Pilotes</t>
  </si>
  <si>
    <t>Voitures</t>
  </si>
  <si>
    <t>1er</t>
  </si>
  <si>
    <t>Position</t>
  </si>
  <si>
    <t>Points</t>
  </si>
  <si>
    <t>2ème</t>
  </si>
  <si>
    <t>3ème</t>
  </si>
  <si>
    <t>4ème</t>
  </si>
  <si>
    <t>5ème</t>
  </si>
  <si>
    <t>6ème</t>
  </si>
  <si>
    <t>7ème</t>
  </si>
  <si>
    <t>8ème</t>
  </si>
  <si>
    <t>9ème</t>
  </si>
  <si>
    <t>10ème</t>
  </si>
  <si>
    <t>15ème</t>
  </si>
  <si>
    <t>14ème</t>
  </si>
  <si>
    <t>13ème</t>
  </si>
  <si>
    <t>12ème</t>
  </si>
  <si>
    <t>11ème</t>
  </si>
  <si>
    <t xml:space="preserve">Classement général </t>
  </si>
  <si>
    <t>Total points</t>
  </si>
  <si>
    <t xml:space="preserve">Total points </t>
  </si>
  <si>
    <t>Nombre de pilote</t>
  </si>
  <si>
    <t>Manche 1</t>
  </si>
  <si>
    <t>Manche 2</t>
  </si>
  <si>
    <t>Manche 3</t>
  </si>
  <si>
    <t>Manche 4</t>
  </si>
  <si>
    <t>Manche 5</t>
  </si>
  <si>
    <t>Manche 6</t>
  </si>
  <si>
    <t>Classement manche 1</t>
  </si>
  <si>
    <t>Classement manche 2</t>
  </si>
  <si>
    <t>Classement manche 3</t>
  </si>
  <si>
    <t>Classement manche 4</t>
  </si>
  <si>
    <t>Classement manche 5</t>
  </si>
  <si>
    <t>Classement manche 6</t>
  </si>
  <si>
    <t>Points manche 1</t>
  </si>
  <si>
    <t>Meilleur temps manche 1</t>
  </si>
  <si>
    <t>Points manche 2</t>
  </si>
  <si>
    <t>Meilleur temps manche 2</t>
  </si>
  <si>
    <t>Points manche 3</t>
  </si>
  <si>
    <t>Meilleur temps manche 3</t>
  </si>
  <si>
    <t>Points manche 4</t>
  </si>
  <si>
    <t>Meilleur temps manche 4</t>
  </si>
  <si>
    <t>Points manche 5</t>
  </si>
  <si>
    <t>Meilleur temps manche 5</t>
  </si>
  <si>
    <t>Points manche 6</t>
  </si>
  <si>
    <t>Meilleur temps manche 6</t>
  </si>
  <si>
    <t>Position classement après manche 1</t>
  </si>
  <si>
    <t>Position classement après manche 6</t>
  </si>
  <si>
    <t>Position classement après manche 5</t>
  </si>
  <si>
    <t>Position classement après manche 4</t>
  </si>
  <si>
    <t>Position classement après manche 3</t>
  </si>
  <si>
    <t>Position classement après manche 2</t>
  </si>
  <si>
    <t>16ème</t>
  </si>
  <si>
    <t>17ème</t>
  </si>
  <si>
    <t>Temps en rouge = Meilleurs temps de chaque manche</t>
  </si>
  <si>
    <t>Date</t>
  </si>
  <si>
    <t>Circuit</t>
  </si>
  <si>
    <t>Meilleur tour de chacune des manches</t>
  </si>
  <si>
    <t>Rang</t>
  </si>
  <si>
    <t xml:space="preserve">Nom </t>
  </si>
  <si>
    <t>Voiture</t>
  </si>
  <si>
    <t>Manche 7</t>
  </si>
  <si>
    <t>Classement manche 7</t>
  </si>
  <si>
    <t>Points manche 7</t>
  </si>
  <si>
    <t>Meilleur temps manche 7</t>
  </si>
  <si>
    <t>Position classement après manche 7</t>
  </si>
  <si>
    <t>Classement manche 8</t>
  </si>
  <si>
    <t>Points manche 8</t>
  </si>
  <si>
    <t>Meilleur temps manche 8</t>
  </si>
  <si>
    <t>Position classement après manche 8</t>
  </si>
  <si>
    <t>Manche 8</t>
  </si>
  <si>
    <t>Nombre de manches courues</t>
  </si>
  <si>
    <t>Manche</t>
  </si>
  <si>
    <t>Meilleur tour en course</t>
  </si>
  <si>
    <t>Manche 9</t>
  </si>
  <si>
    <t>Classement manche 9</t>
  </si>
  <si>
    <t>Points manche 9</t>
  </si>
  <si>
    <t>Meilleur temps manche 9</t>
  </si>
  <si>
    <t>Position classement après manche 9</t>
  </si>
  <si>
    <t>18ème</t>
  </si>
  <si>
    <t>19ème</t>
  </si>
  <si>
    <t>20ème</t>
  </si>
  <si>
    <t>Midas</t>
  </si>
  <si>
    <t>Boombastic</t>
  </si>
  <si>
    <t>Poussin</t>
  </si>
  <si>
    <t>Ecart par rapport au 1er</t>
  </si>
  <si>
    <t>Ecart par rapport au précédant</t>
  </si>
  <si>
    <t>% de manches courues</t>
  </si>
  <si>
    <t xml:space="preserve"> </t>
  </si>
  <si>
    <t>Nom</t>
  </si>
  <si>
    <t xml:space="preserve">Prenom </t>
  </si>
  <si>
    <t>Pseudo</t>
  </si>
  <si>
    <t>Classement général (6 meilleurs résultats de manche)</t>
  </si>
  <si>
    <t>Nombre de points</t>
  </si>
  <si>
    <r>
      <t xml:space="preserve">% de podium par rapport au </t>
    </r>
    <r>
      <rPr>
        <u val="single"/>
        <sz val="10"/>
        <rFont val="Arial"/>
        <family val="2"/>
      </rPr>
      <t>nb de manches total</t>
    </r>
  </si>
  <si>
    <r>
      <t xml:space="preserve">% de podium par rapport au </t>
    </r>
    <r>
      <rPr>
        <u val="single"/>
        <sz val="10"/>
        <rFont val="Arial"/>
        <family val="2"/>
      </rPr>
      <t>nb de manches courues</t>
    </r>
  </si>
  <si>
    <r>
      <t xml:space="preserve">% de victoires  par rapport au </t>
    </r>
    <r>
      <rPr>
        <u val="single"/>
        <sz val="10"/>
        <rFont val="Arial"/>
        <family val="2"/>
      </rPr>
      <t>nb de manches total</t>
    </r>
  </si>
  <si>
    <r>
      <t xml:space="preserve">% de victoires  par rapport au </t>
    </r>
    <r>
      <rPr>
        <u val="single"/>
        <sz val="10"/>
        <rFont val="Arial"/>
        <family val="2"/>
      </rPr>
      <t>nb de manches courues</t>
    </r>
  </si>
  <si>
    <r>
      <t xml:space="preserve">% de meilleurs tours  par rapport au </t>
    </r>
    <r>
      <rPr>
        <u val="single"/>
        <sz val="10"/>
        <rFont val="Arial"/>
        <family val="2"/>
      </rPr>
      <t>nb de manches total</t>
    </r>
  </si>
  <si>
    <r>
      <t xml:space="preserve">% de meilleurs tours  par rapport au </t>
    </r>
    <r>
      <rPr>
        <u val="single"/>
        <sz val="10"/>
        <rFont val="Arial"/>
        <family val="2"/>
      </rPr>
      <t>nb de manches courues</t>
    </r>
  </si>
  <si>
    <t>LePascual</t>
  </si>
  <si>
    <t>David</t>
  </si>
  <si>
    <t>Philvit</t>
  </si>
  <si>
    <t>Laminak</t>
  </si>
  <si>
    <t>Taras</t>
  </si>
  <si>
    <t>Sea Sex &amp; Slot</t>
  </si>
  <si>
    <t>Roc</t>
  </si>
  <si>
    <t>Gravillon</t>
  </si>
  <si>
    <t>VW</t>
  </si>
  <si>
    <t>Mickey</t>
  </si>
  <si>
    <t>Calimero</t>
  </si>
  <si>
    <t>JeanJean</t>
  </si>
  <si>
    <t>Enzo</t>
  </si>
  <si>
    <t>VetteOne</t>
  </si>
  <si>
    <t>Eric</t>
  </si>
  <si>
    <t>Bibi</t>
  </si>
  <si>
    <t>Darington</t>
  </si>
  <si>
    <t>Satanas</t>
  </si>
  <si>
    <t>Pascal</t>
  </si>
  <si>
    <t>ETHEVE</t>
  </si>
  <si>
    <t>Philvippe</t>
  </si>
  <si>
    <t>Laurent</t>
  </si>
  <si>
    <t>Denis</t>
  </si>
  <si>
    <t>Sylvain</t>
  </si>
  <si>
    <t>Philippe</t>
  </si>
  <si>
    <t>Florent</t>
  </si>
  <si>
    <t>Vincent</t>
  </si>
  <si>
    <t>Adrien</t>
  </si>
  <si>
    <t>Jean-Luc</t>
  </si>
  <si>
    <t>Bruno</t>
  </si>
  <si>
    <t>Didier</t>
  </si>
  <si>
    <t>Alexandre</t>
  </si>
  <si>
    <t>Ludovic</t>
  </si>
  <si>
    <t>Lucas</t>
  </si>
  <si>
    <t>Olivier</t>
  </si>
  <si>
    <t>Dominique</t>
  </si>
  <si>
    <t>VILTANGE</t>
  </si>
  <si>
    <t>DULUCQ</t>
  </si>
  <si>
    <t>DAUSE</t>
  </si>
  <si>
    <t>FOUILLAUD</t>
  </si>
  <si>
    <t>ALLARD</t>
  </si>
  <si>
    <t>HANNOT</t>
  </si>
  <si>
    <t>LOQUET</t>
  </si>
  <si>
    <t>VAILLANT</t>
  </si>
  <si>
    <t>ROCHA</t>
  </si>
  <si>
    <t>DUBAN</t>
  </si>
  <si>
    <t>GOUGELET</t>
  </si>
  <si>
    <t>CLAUDEPIERRE</t>
  </si>
  <si>
    <t>GALBOIS</t>
  </si>
  <si>
    <t>ENGRAND</t>
  </si>
  <si>
    <t>BOMBE</t>
  </si>
  <si>
    <t>MENARD</t>
  </si>
  <si>
    <t>Renault RS01</t>
  </si>
  <si>
    <t>Audi A5</t>
  </si>
  <si>
    <t>Audi R8</t>
  </si>
  <si>
    <t>Mercedes AMG</t>
  </si>
  <si>
    <r>
      <rPr>
        <b/>
        <i/>
        <sz val="20"/>
        <rFont val="Arial"/>
        <family val="2"/>
      </rPr>
      <t>Classement Général</t>
    </r>
    <r>
      <rPr>
        <sz val="20"/>
        <rFont val="Arial"/>
        <family val="2"/>
      </rPr>
      <t xml:space="preserve"> </t>
    </r>
    <r>
      <rPr>
        <b/>
        <i/>
        <sz val="20"/>
        <rFont val="Arial"/>
        <family val="2"/>
      </rPr>
      <t>Championnat</t>
    </r>
    <r>
      <rPr>
        <i/>
        <sz val="20"/>
        <rFont val="Arial"/>
        <family val="2"/>
      </rPr>
      <t xml:space="preserve"> C24S </t>
    </r>
    <r>
      <rPr>
        <b/>
        <i/>
        <sz val="20"/>
        <rFont val="Arial"/>
        <family val="2"/>
      </rPr>
      <t>DTM SCX</t>
    </r>
    <r>
      <rPr>
        <i/>
        <sz val="20"/>
        <rFont val="Arial"/>
        <family val="2"/>
      </rPr>
      <t xml:space="preserve"> (saison 2017/2018)</t>
    </r>
  </si>
  <si>
    <r>
      <t xml:space="preserve">Classement général Championnat C24S saison 2017/2018 : </t>
    </r>
    <r>
      <rPr>
        <b/>
        <sz val="16"/>
        <rFont val="Arial"/>
        <family val="2"/>
      </rPr>
      <t>DTM SCX</t>
    </r>
  </si>
  <si>
    <t>Pablo</t>
  </si>
  <si>
    <t>Laminak/SSS</t>
  </si>
  <si>
    <t>MORIN</t>
  </si>
  <si>
    <t>Damien</t>
  </si>
  <si>
    <t>Macadam</t>
  </si>
  <si>
    <t>Audi A5/Renault RS01</t>
  </si>
  <si>
    <t>Mayeul</t>
  </si>
  <si>
    <t>Le Pascual</t>
  </si>
  <si>
    <t>120</t>
  </si>
  <si>
    <t>CONFORTI</t>
  </si>
  <si>
    <t>Mercedes AMG/Renault RS01</t>
  </si>
  <si>
    <t>Cloclo</t>
  </si>
  <si>
    <t>Midas/Enzo</t>
  </si>
  <si>
    <t>1 (sens inverse de la manche 3)</t>
  </si>
  <si>
    <t>COUPALADE</t>
  </si>
  <si>
    <t>Pierre</t>
  </si>
  <si>
    <t>ROSE</t>
  </si>
  <si>
    <t>Amauri</t>
  </si>
  <si>
    <t>Momo</t>
  </si>
  <si>
    <t>Pénalité = 0 pts</t>
  </si>
  <si>
    <r>
      <t xml:space="preserve">Nombre de </t>
    </r>
    <r>
      <rPr>
        <b/>
        <sz val="10"/>
        <rFont val="Arial"/>
        <family val="2"/>
      </rPr>
      <t>manches total</t>
    </r>
  </si>
  <si>
    <r>
      <t xml:space="preserve">Nombre de </t>
    </r>
    <r>
      <rPr>
        <b/>
        <sz val="10"/>
        <rFont val="Arial"/>
        <family val="2"/>
      </rPr>
      <t>manche(s) courue(s)</t>
    </r>
  </si>
  <si>
    <r>
      <t xml:space="preserve">Nombre de </t>
    </r>
    <r>
      <rPr>
        <b/>
        <sz val="10"/>
        <rFont val="Arial"/>
        <family val="2"/>
      </rPr>
      <t>podium</t>
    </r>
  </si>
  <si>
    <r>
      <t xml:space="preserve">Nombre de </t>
    </r>
    <r>
      <rPr>
        <b/>
        <sz val="10"/>
        <rFont val="Arial"/>
        <family val="2"/>
      </rPr>
      <t>victoires</t>
    </r>
  </si>
  <si>
    <r>
      <t xml:space="preserve">Nombre de </t>
    </r>
    <r>
      <rPr>
        <b/>
        <sz val="10"/>
        <rFont val="Arial"/>
        <family val="2"/>
      </rPr>
      <t>meileurs tours</t>
    </r>
  </si>
  <si>
    <t>Poussin/Enzo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</si>
</sst>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_-* #,##0.000\ _€_-;\-* #,##0.000\ _€_-;_-* &quot;-&quot;??\ _€_-;_-@_-"/>
    <numFmt numFmtId="174" formatCode="_-* #,##0.0000\ _€_-;\-* #,##0.0000\ _€_-;_-* &quot;-&quot;??\ _€_-;_-@_-"/>
    <numFmt numFmtId="175" formatCode="_-* #,##0.00000\ _€_-;\-* #,##0.00000\ _€_-;_-* &quot;-&quot;??\ _€_-;_-@_-"/>
    <numFmt numFmtId="176" formatCode="_-* #,##0.000000\ _€_-;\-* #,##0.000000\ _€_-;_-* &quot;-&quot;??\ _€_-;_-@_-"/>
    <numFmt numFmtId="177" formatCode="_-* #,##0.0000000\ _€_-;\-* #,##0.0000000\ _€_-;_-* &quot;-&quot;??\ _€_-;_-@_-"/>
    <numFmt numFmtId="178" formatCode="_-* #,##0.00000000\ _€_-;\-* #,##0.00000000\ _€_-;_-* &quot;-&quot;??\ _€_-;_-@_-"/>
    <numFmt numFmtId="179" formatCode="_-* #,##0.0\ _€_-;\-* #,##0.0\ _€_-;_-* &quot;-&quot;??\ _€_-;_-@_-"/>
    <numFmt numFmtId="180" formatCode="_-* #,##0\ _€_-;\-* #,##0\ _€_-;_-* &quot;-&quot;??\ _€_-;_-@_-"/>
    <numFmt numFmtId="181" formatCode="0.0"/>
    <numFmt numFmtId="182" formatCode="[$-40C]dddd\ d\ mmmm\ yyyy"/>
    <numFmt numFmtId="183" formatCode="00000"/>
    <numFmt numFmtId="184" formatCode="h:mm:ss;@"/>
    <numFmt numFmtId="185" formatCode="&quot;Vrai&quot;;&quot;Vrai&quot;;&quot;Faux&quot;"/>
    <numFmt numFmtId="186" formatCode="&quot;Actif&quot;;&quot;Actif&quot;;&quot;Inactif&quot;"/>
    <numFmt numFmtId="187" formatCode="[$€-2]\ #,##0.00_);[Red]\([$€-2]\ #,##0.00\)"/>
    <numFmt numFmtId="188" formatCode="0\.000"/>
  </numFmts>
  <fonts count="8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b/>
      <i/>
      <sz val="20"/>
      <name val="Arial"/>
      <family val="2"/>
    </font>
    <font>
      <i/>
      <sz val="2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50"/>
      <name val="Arial"/>
      <family val="2"/>
    </font>
    <font>
      <sz val="10"/>
      <color indexed="53"/>
      <name val="Arial"/>
      <family val="2"/>
    </font>
    <font>
      <sz val="10"/>
      <color indexed="36"/>
      <name val="Arial"/>
      <family val="2"/>
    </font>
    <font>
      <sz val="10"/>
      <color indexed="40"/>
      <name val="Arial"/>
      <family val="2"/>
    </font>
    <font>
      <sz val="10"/>
      <color indexed="29"/>
      <name val="Arial"/>
      <family val="2"/>
    </font>
    <font>
      <sz val="10"/>
      <color indexed="55"/>
      <name val="Arial"/>
      <family val="2"/>
    </font>
    <font>
      <sz val="10"/>
      <color indexed="14"/>
      <name val="Arial"/>
      <family val="2"/>
    </font>
    <font>
      <i/>
      <sz val="10"/>
      <color indexed="10"/>
      <name val="Arial"/>
      <family val="2"/>
    </font>
    <font>
      <sz val="14.75"/>
      <color indexed="8"/>
      <name val="Arial"/>
      <family val="0"/>
    </font>
    <font>
      <b/>
      <sz val="14.75"/>
      <color indexed="8"/>
      <name val="Arial"/>
      <family val="0"/>
    </font>
    <font>
      <b/>
      <sz val="17.5"/>
      <color indexed="8"/>
      <name val="Arial"/>
      <family val="0"/>
    </font>
    <font>
      <sz val="8.1"/>
      <color indexed="8"/>
      <name val="Arial"/>
      <family val="0"/>
    </font>
    <font>
      <b/>
      <sz val="12"/>
      <color indexed="8"/>
      <name val="Arial"/>
      <family val="0"/>
    </font>
    <font>
      <b/>
      <sz val="16.75"/>
      <color indexed="8"/>
      <name val="Arial"/>
      <family val="0"/>
    </font>
    <font>
      <sz val="6.55"/>
      <color indexed="8"/>
      <name val="Arial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20"/>
      <color indexed="50"/>
      <name val="Calibri"/>
      <family val="0"/>
    </font>
    <font>
      <b/>
      <sz val="20"/>
      <color indexed="53"/>
      <name val="Calibri"/>
      <family val="0"/>
    </font>
    <font>
      <b/>
      <sz val="20"/>
      <color indexed="20"/>
      <name val="Calibri"/>
      <family val="0"/>
    </font>
    <font>
      <b/>
      <sz val="20"/>
      <color indexed="40"/>
      <name val="Calibri"/>
      <family val="0"/>
    </font>
    <font>
      <b/>
      <sz val="20"/>
      <color indexed="29"/>
      <name val="Calibri"/>
      <family val="0"/>
    </font>
    <font>
      <b/>
      <sz val="20"/>
      <color indexed="23"/>
      <name val="Calibri"/>
      <family val="0"/>
    </font>
    <font>
      <b/>
      <sz val="20"/>
      <color indexed="14"/>
      <name val="Calibri"/>
      <family val="0"/>
    </font>
    <font>
      <b/>
      <sz val="20"/>
      <color indexed="55"/>
      <name val="Calibri"/>
      <family val="0"/>
    </font>
    <font>
      <b/>
      <sz val="20"/>
      <color indexed="3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92D050"/>
      <name val="Arial"/>
      <family val="2"/>
    </font>
    <font>
      <sz val="10"/>
      <color theme="9"/>
      <name val="Arial"/>
      <family val="2"/>
    </font>
    <font>
      <sz val="10"/>
      <color theme="7"/>
      <name val="Arial"/>
      <family val="2"/>
    </font>
    <font>
      <sz val="10"/>
      <color rgb="FF00B0F0"/>
      <name val="Arial"/>
      <family val="2"/>
    </font>
    <font>
      <sz val="10"/>
      <color theme="5" tint="0.39998000860214233"/>
      <name val="Arial"/>
      <family val="2"/>
    </font>
    <font>
      <sz val="10"/>
      <color theme="0" tint="-0.3499799966812134"/>
      <name val="Arial"/>
      <family val="2"/>
    </font>
    <font>
      <sz val="10"/>
      <color rgb="FFFF00FF"/>
      <name val="Arial"/>
      <family val="2"/>
    </font>
    <font>
      <i/>
      <sz val="10"/>
      <color rgb="FFFF0000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 diagonalUp="1" diagonalDown="1">
      <left style="medium"/>
      <right style="thin"/>
      <top style="thin"/>
      <bottom style="thin"/>
      <diagonal style="thin"/>
    </border>
    <border diagonalUp="1" diagonalDown="1">
      <left style="thin"/>
      <right style="medium"/>
      <top style="thin"/>
      <bottom style="thin"/>
      <diagonal style="thin"/>
    </border>
    <border diagonalUp="1" diagonalDown="1">
      <left>
        <color indexed="63"/>
      </left>
      <right>
        <color indexed="63"/>
      </right>
      <top style="thin"/>
      <bottom style="thin"/>
      <diagonal style="thin"/>
    </border>
    <border diagonalUp="1" diagonalDown="1">
      <left style="medium"/>
      <right style="medium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 diagonalDown="1">
      <left style="medium"/>
      <right style="thin"/>
      <top>
        <color indexed="63"/>
      </top>
      <bottom style="thin"/>
      <diagonal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 diagonalUp="1" diagonalDown="1">
      <left style="thin"/>
      <right style="medium"/>
      <top>
        <color indexed="63"/>
      </top>
      <bottom style="thin"/>
      <diagonal style="thin"/>
    </border>
    <border diagonalUp="1" diagonalDown="1">
      <left style="medium"/>
      <right style="medium"/>
      <top>
        <color indexed="63"/>
      </top>
      <bottom style="thin"/>
      <diagonal style="thin"/>
    </border>
    <border>
      <left style="thick">
        <color rgb="FFFF0000"/>
      </left>
      <right style="thin"/>
      <top style="thick">
        <color rgb="FFFF0000"/>
      </top>
      <bottom style="thick">
        <color rgb="FFFF0000"/>
      </bottom>
    </border>
    <border>
      <left style="thin"/>
      <right style="thick">
        <color rgb="FFFF0000"/>
      </right>
      <top style="thick">
        <color rgb="FFFF0000"/>
      </top>
      <bottom style="thick">
        <color rgb="FFFF0000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1" applyNumberFormat="0" applyAlignment="0" applyProtection="0"/>
    <xf numFmtId="0" fontId="61" fillId="0" borderId="2" applyNumberFormat="0" applyFill="0" applyAlignment="0" applyProtection="0"/>
    <xf numFmtId="0" fontId="0" fillId="26" borderId="3" applyNumberFormat="0" applyFont="0" applyAlignment="0" applyProtection="0"/>
    <xf numFmtId="0" fontId="62" fillId="27" borderId="1" applyNumberFormat="0" applyAlignment="0" applyProtection="0"/>
    <xf numFmtId="0" fontId="63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29" borderId="0" applyNumberFormat="0" applyBorder="0" applyAlignment="0" applyProtection="0"/>
    <xf numFmtId="9" fontId="0" fillId="0" borderId="0" applyFont="0" applyFill="0" applyBorder="0" applyAlignment="0" applyProtection="0"/>
    <xf numFmtId="0" fontId="65" fillId="30" borderId="0" applyNumberFormat="0" applyBorder="0" applyAlignment="0" applyProtection="0"/>
    <xf numFmtId="0" fontId="66" fillId="25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1" borderId="9" applyNumberFormat="0" applyAlignment="0" applyProtection="0"/>
  </cellStyleXfs>
  <cellXfs count="25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4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/>
    </xf>
    <xf numFmtId="1" fontId="2" fillId="3" borderId="12" xfId="0" applyNumberFormat="1" applyFont="1" applyFill="1" applyBorder="1" applyAlignment="1" applyProtection="1">
      <alignment horizontal="center" vertical="center" wrapText="1"/>
      <protection locked="0"/>
    </xf>
    <xf numFmtId="172" fontId="4" fillId="32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1" fontId="4" fillId="36" borderId="15" xfId="0" applyNumberFormat="1" applyFont="1" applyFill="1" applyBorder="1" applyAlignment="1" applyProtection="1">
      <alignment horizontal="center" vertical="center" wrapText="1"/>
      <protection locked="0"/>
    </xf>
    <xf numFmtId="1" fontId="4" fillId="36" borderId="16" xfId="0" applyNumberFormat="1" applyFont="1" applyFill="1" applyBorder="1" applyAlignment="1" applyProtection="1">
      <alignment horizontal="center" vertical="center" wrapText="1"/>
      <protection locked="0"/>
    </xf>
    <xf numFmtId="172" fontId="4" fillId="32" borderId="17" xfId="0" applyNumberFormat="1" applyFont="1" applyFill="1" applyBorder="1" applyAlignment="1" applyProtection="1">
      <alignment horizontal="center" vertical="center" wrapText="1"/>
      <protection locked="0"/>
    </xf>
    <xf numFmtId="1" fontId="4" fillId="36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4" borderId="20" xfId="0" applyFont="1" applyFill="1" applyBorder="1" applyAlignment="1" applyProtection="1">
      <alignment horizontal="center" vertical="center" wrapText="1"/>
      <protection locked="0"/>
    </xf>
    <xf numFmtId="0" fontId="2" fillId="32" borderId="14" xfId="0" applyFont="1" applyFill="1" applyBorder="1" applyAlignment="1" applyProtection="1">
      <alignment horizontal="center" vertical="center" wrapText="1"/>
      <protection locked="0"/>
    </xf>
    <xf numFmtId="0" fontId="2" fillId="36" borderId="21" xfId="0" applyFont="1" applyFill="1" applyBorder="1" applyAlignment="1" applyProtection="1">
      <alignment horizontal="center" vertical="center" wrapText="1"/>
      <protection locked="0"/>
    </xf>
    <xf numFmtId="0" fontId="2" fillId="36" borderId="22" xfId="0" applyFont="1" applyFill="1" applyBorder="1" applyAlignment="1" applyProtection="1">
      <alignment horizontal="center" vertical="center" wrapText="1"/>
      <protection locked="0"/>
    </xf>
    <xf numFmtId="0" fontId="0" fillId="37" borderId="12" xfId="0" applyFill="1" applyBorder="1" applyAlignment="1">
      <alignment horizontal="center" vertical="center"/>
    </xf>
    <xf numFmtId="172" fontId="0" fillId="37" borderId="13" xfId="0" applyNumberFormat="1" applyFill="1" applyBorder="1" applyAlignment="1" applyProtection="1">
      <alignment horizontal="center" vertical="center" wrapText="1"/>
      <protection locked="0"/>
    </xf>
    <xf numFmtId="1" fontId="0" fillId="37" borderId="13" xfId="0" applyNumberFormat="1" applyFill="1" applyBorder="1" applyAlignment="1" applyProtection="1">
      <alignment horizontal="center" vertical="center" wrapText="1"/>
      <protection locked="0"/>
    </xf>
    <xf numFmtId="1" fontId="0" fillId="37" borderId="17" xfId="0" applyNumberFormat="1" applyFill="1" applyBorder="1" applyAlignment="1" applyProtection="1">
      <alignment horizontal="center" vertical="center" wrapText="1"/>
      <protection locked="0"/>
    </xf>
    <xf numFmtId="0" fontId="0" fillId="35" borderId="12" xfId="0" applyFill="1" applyBorder="1" applyAlignment="1">
      <alignment horizontal="center" vertical="center"/>
    </xf>
    <xf numFmtId="172" fontId="0" fillId="35" borderId="13" xfId="0" applyNumberFormat="1" applyFill="1" applyBorder="1" applyAlignment="1" applyProtection="1">
      <alignment horizontal="center" vertical="center" wrapText="1"/>
      <protection locked="0"/>
    </xf>
    <xf numFmtId="0" fontId="0" fillId="35" borderId="23" xfId="0" applyFill="1" applyBorder="1" applyAlignment="1">
      <alignment horizontal="center" vertical="center"/>
    </xf>
    <xf numFmtId="1" fontId="0" fillId="35" borderId="13" xfId="0" applyNumberFormat="1" applyFill="1" applyBorder="1" applyAlignment="1" applyProtection="1">
      <alignment horizontal="center" vertical="center" wrapText="1"/>
      <protection locked="0"/>
    </xf>
    <xf numFmtId="1" fontId="0" fillId="35" borderId="17" xfId="0" applyNumberFormat="1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>
      <alignment/>
    </xf>
    <xf numFmtId="0" fontId="3" fillId="10" borderId="12" xfId="47" applyNumberFormat="1" applyFont="1" applyFill="1" applyBorder="1" applyAlignment="1">
      <alignment horizontal="center" vertical="center"/>
    </xf>
    <xf numFmtId="0" fontId="0" fillId="38" borderId="10" xfId="0" applyFill="1" applyBorder="1" applyAlignment="1">
      <alignment horizontal="left" vertical="center"/>
    </xf>
    <xf numFmtId="0" fontId="0" fillId="37" borderId="23" xfId="0" applyFill="1" applyBorder="1" applyAlignment="1">
      <alignment horizontal="center" vertical="center"/>
    </xf>
    <xf numFmtId="0" fontId="0" fillId="39" borderId="23" xfId="0" applyFill="1" applyBorder="1" applyAlignment="1">
      <alignment horizontal="center" vertical="center"/>
    </xf>
    <xf numFmtId="1" fontId="0" fillId="39" borderId="17" xfId="0" applyNumberFormat="1" applyFill="1" applyBorder="1" applyAlignment="1" applyProtection="1">
      <alignment horizontal="center" vertical="center" wrapText="1"/>
      <protection locked="0"/>
    </xf>
    <xf numFmtId="0" fontId="2" fillId="4" borderId="24" xfId="0" applyFont="1" applyFill="1" applyBorder="1" applyAlignment="1">
      <alignment vertical="center"/>
    </xf>
    <xf numFmtId="0" fontId="2" fillId="4" borderId="21" xfId="0" applyFont="1" applyFill="1" applyBorder="1" applyAlignment="1">
      <alignment vertical="center"/>
    </xf>
    <xf numFmtId="0" fontId="2" fillId="4" borderId="22" xfId="0" applyFont="1" applyFill="1" applyBorder="1" applyAlignment="1">
      <alignment vertical="center"/>
    </xf>
    <xf numFmtId="0" fontId="2" fillId="40" borderId="10" xfId="0" applyFont="1" applyFill="1" applyBorder="1" applyAlignment="1">
      <alignment horizontal="center" vertical="center" wrapText="1"/>
    </xf>
    <xf numFmtId="1" fontId="3" fillId="4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78" fillId="0" borderId="10" xfId="0" applyFont="1" applyBorder="1" applyAlignment="1">
      <alignment horizontal="center" vertical="center"/>
    </xf>
    <xf numFmtId="0" fontId="79" fillId="0" borderId="10" xfId="0" applyFont="1" applyBorder="1" applyAlignment="1">
      <alignment horizontal="center" vertical="center"/>
    </xf>
    <xf numFmtId="0" fontId="80" fillId="0" borderId="10" xfId="0" applyFont="1" applyBorder="1" applyAlignment="1">
      <alignment horizontal="center" vertical="center"/>
    </xf>
    <xf numFmtId="0" fontId="2" fillId="4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textRotation="90"/>
    </xf>
    <xf numFmtId="1" fontId="0" fillId="41" borderId="10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0" fontId="0" fillId="0" borderId="25" xfId="0" applyBorder="1" applyAlignment="1">
      <alignment horizontal="center" textRotation="90"/>
    </xf>
    <xf numFmtId="1" fontId="0" fillId="41" borderId="25" xfId="0" applyNumberFormat="1" applyFill="1" applyBorder="1" applyAlignment="1">
      <alignment/>
    </xf>
    <xf numFmtId="1" fontId="0" fillId="0" borderId="25" xfId="0" applyNumberFormat="1" applyBorder="1" applyAlignment="1">
      <alignment/>
    </xf>
    <xf numFmtId="0" fontId="0" fillId="0" borderId="26" xfId="0" applyBorder="1" applyAlignment="1">
      <alignment horizontal="center" textRotation="90"/>
    </xf>
    <xf numFmtId="1" fontId="0" fillId="41" borderId="27" xfId="0" applyNumberFormat="1" applyFill="1" applyBorder="1" applyAlignment="1">
      <alignment/>
    </xf>
    <xf numFmtId="1" fontId="0" fillId="0" borderId="27" xfId="0" applyNumberFormat="1" applyBorder="1" applyAlignment="1">
      <alignment/>
    </xf>
    <xf numFmtId="172" fontId="81" fillId="32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10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40" borderId="20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1" fontId="0" fillId="42" borderId="28" xfId="0" applyNumberFormat="1" applyFill="1" applyBorder="1" applyAlignment="1">
      <alignment horizontal="center" vertical="center"/>
    </xf>
    <xf numFmtId="1" fontId="0" fillId="43" borderId="13" xfId="0" applyNumberFormat="1" applyFill="1" applyBorder="1" applyAlignment="1">
      <alignment horizontal="center" vertical="center"/>
    </xf>
    <xf numFmtId="1" fontId="0" fillId="44" borderId="13" xfId="0" applyNumberFormat="1" applyFill="1" applyBorder="1" applyAlignment="1">
      <alignment horizontal="center" vertical="center"/>
    </xf>
    <xf numFmtId="1" fontId="0" fillId="45" borderId="13" xfId="0" applyNumberFormat="1" applyFill="1" applyBorder="1" applyAlignment="1">
      <alignment horizontal="center" vertical="center"/>
    </xf>
    <xf numFmtId="1" fontId="0" fillId="41" borderId="13" xfId="0" applyNumberFormat="1" applyFill="1" applyBorder="1" applyAlignment="1">
      <alignment horizontal="center" vertical="center"/>
    </xf>
    <xf numFmtId="1" fontId="0" fillId="5" borderId="13" xfId="0" applyNumberFormat="1" applyFill="1" applyBorder="1" applyAlignment="1">
      <alignment horizontal="center" vertical="center"/>
    </xf>
    <xf numFmtId="1" fontId="0" fillId="46" borderId="13" xfId="0" applyNumberFormat="1" applyFill="1" applyBorder="1" applyAlignment="1">
      <alignment horizontal="center" vertical="center"/>
    </xf>
    <xf numFmtId="1" fontId="0" fillId="46" borderId="29" xfId="0" applyNumberForma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" fontId="0" fillId="45" borderId="12" xfId="0" applyNumberFormat="1" applyFill="1" applyBorder="1" applyAlignment="1">
      <alignment horizontal="center" vertical="center"/>
    </xf>
    <xf numFmtId="1" fontId="0" fillId="41" borderId="12" xfId="0" applyNumberFormat="1" applyFill="1" applyBorder="1" applyAlignment="1">
      <alignment horizontal="center" vertical="center"/>
    </xf>
    <xf numFmtId="1" fontId="0" fillId="42" borderId="30" xfId="0" applyNumberFormat="1" applyFill="1" applyBorder="1" applyAlignment="1">
      <alignment horizontal="center" vertical="center"/>
    </xf>
    <xf numFmtId="1" fontId="0" fillId="43" borderId="12" xfId="0" applyNumberFormat="1" applyFill="1" applyBorder="1" applyAlignment="1">
      <alignment horizontal="center" vertical="center"/>
    </xf>
    <xf numFmtId="1" fontId="0" fillId="44" borderId="12" xfId="0" applyNumberFormat="1" applyFill="1" applyBorder="1" applyAlignment="1">
      <alignment horizontal="center" vertical="center"/>
    </xf>
    <xf numFmtId="1" fontId="0" fillId="5" borderId="12" xfId="0" applyNumberFormat="1" applyFill="1" applyBorder="1" applyAlignment="1">
      <alignment horizontal="center" vertical="center"/>
    </xf>
    <xf numFmtId="1" fontId="0" fillId="46" borderId="12" xfId="0" applyNumberFormat="1" applyFill="1" applyBorder="1" applyAlignment="1">
      <alignment horizontal="center" vertical="center"/>
    </xf>
    <xf numFmtId="1" fontId="0" fillId="46" borderId="31" xfId="0" applyNumberFormat="1" applyFill="1" applyBorder="1" applyAlignment="1">
      <alignment horizontal="center" vertical="center"/>
    </xf>
    <xf numFmtId="0" fontId="0" fillId="39" borderId="0" xfId="0" applyFill="1" applyBorder="1" applyAlignment="1">
      <alignment/>
    </xf>
    <xf numFmtId="0" fontId="0" fillId="39" borderId="32" xfId="0" applyFill="1" applyBorder="1" applyAlignment="1">
      <alignment/>
    </xf>
    <xf numFmtId="0" fontId="0" fillId="38" borderId="26" xfId="0" applyFont="1" applyFill="1" applyBorder="1" applyAlignment="1">
      <alignment horizontal="center" vertical="center"/>
    </xf>
    <xf numFmtId="0" fontId="0" fillId="38" borderId="12" xfId="0" applyFont="1" applyFill="1" applyBorder="1" applyAlignment="1">
      <alignment horizontal="center" vertical="center"/>
    </xf>
    <xf numFmtId="1" fontId="0" fillId="38" borderId="14" xfId="0" applyNumberFormat="1" applyFont="1" applyFill="1" applyBorder="1" applyAlignment="1">
      <alignment horizontal="center" vertical="center"/>
    </xf>
    <xf numFmtId="1" fontId="0" fillId="38" borderId="24" xfId="0" applyNumberFormat="1" applyFont="1" applyFill="1" applyBorder="1" applyAlignment="1">
      <alignment horizontal="center" vertical="center"/>
    </xf>
    <xf numFmtId="1" fontId="0" fillId="38" borderId="33" xfId="0" applyNumberFormat="1" applyFont="1" applyFill="1" applyBorder="1" applyAlignment="1">
      <alignment horizontal="center" vertical="center"/>
    </xf>
    <xf numFmtId="1" fontId="0" fillId="38" borderId="20" xfId="0" applyNumberFormat="1" applyFont="1" applyFill="1" applyBorder="1" applyAlignment="1">
      <alignment horizontal="center" vertical="center"/>
    </xf>
    <xf numFmtId="0" fontId="0" fillId="43" borderId="27" xfId="0" applyFont="1" applyFill="1" applyBorder="1" applyAlignment="1">
      <alignment horizontal="center" vertical="center"/>
    </xf>
    <xf numFmtId="0" fontId="0" fillId="43" borderId="34" xfId="0" applyFont="1" applyFill="1" applyBorder="1" applyAlignment="1">
      <alignment horizontal="center" vertical="center"/>
    </xf>
    <xf numFmtId="1" fontId="0" fillId="43" borderId="13" xfId="0" applyNumberFormat="1" applyFont="1" applyFill="1" applyBorder="1" applyAlignment="1">
      <alignment horizontal="center" vertical="center"/>
    </xf>
    <xf numFmtId="1" fontId="0" fillId="43" borderId="34" xfId="0" applyNumberFormat="1" applyFont="1" applyFill="1" applyBorder="1" applyAlignment="1">
      <alignment horizontal="center" vertical="center"/>
    </xf>
    <xf numFmtId="1" fontId="0" fillId="43" borderId="25" xfId="0" applyNumberFormat="1" applyFont="1" applyFill="1" applyBorder="1" applyAlignment="1">
      <alignment horizontal="center" vertical="center"/>
    </xf>
    <xf numFmtId="1" fontId="0" fillId="43" borderId="10" xfId="0" applyNumberFormat="1" applyFont="1" applyFill="1" applyBorder="1" applyAlignment="1">
      <alignment horizontal="center" vertical="center"/>
    </xf>
    <xf numFmtId="0" fontId="0" fillId="44" borderId="27" xfId="0" applyFont="1" applyFill="1" applyBorder="1" applyAlignment="1">
      <alignment horizontal="center" vertical="center"/>
    </xf>
    <xf numFmtId="0" fontId="0" fillId="44" borderId="34" xfId="0" applyFont="1" applyFill="1" applyBorder="1" applyAlignment="1">
      <alignment horizontal="center" vertical="center"/>
    </xf>
    <xf numFmtId="1" fontId="0" fillId="44" borderId="13" xfId="0" applyNumberFormat="1" applyFont="1" applyFill="1" applyBorder="1" applyAlignment="1">
      <alignment horizontal="center" vertical="center"/>
    </xf>
    <xf numFmtId="1" fontId="0" fillId="44" borderId="34" xfId="0" applyNumberFormat="1" applyFont="1" applyFill="1" applyBorder="1" applyAlignment="1">
      <alignment horizontal="center" vertical="center"/>
    </xf>
    <xf numFmtId="1" fontId="0" fillId="44" borderId="25" xfId="0" applyNumberFormat="1" applyFont="1" applyFill="1" applyBorder="1" applyAlignment="1">
      <alignment horizontal="center" vertical="center"/>
    </xf>
    <xf numFmtId="1" fontId="0" fillId="44" borderId="10" xfId="0" applyNumberFormat="1" applyFont="1" applyFill="1" applyBorder="1" applyAlignment="1">
      <alignment horizontal="center" vertical="center"/>
    </xf>
    <xf numFmtId="0" fontId="0" fillId="45" borderId="27" xfId="0" applyFont="1" applyFill="1" applyBorder="1" applyAlignment="1">
      <alignment horizontal="center" vertical="center"/>
    </xf>
    <xf numFmtId="0" fontId="0" fillId="45" borderId="34" xfId="0" applyFont="1" applyFill="1" applyBorder="1" applyAlignment="1">
      <alignment horizontal="center" vertical="center"/>
    </xf>
    <xf numFmtId="1" fontId="0" fillId="45" borderId="13" xfId="0" applyNumberFormat="1" applyFont="1" applyFill="1" applyBorder="1" applyAlignment="1">
      <alignment horizontal="center" vertical="center"/>
    </xf>
    <xf numFmtId="1" fontId="0" fillId="45" borderId="34" xfId="0" applyNumberFormat="1" applyFont="1" applyFill="1" applyBorder="1" applyAlignment="1">
      <alignment horizontal="center" vertical="center"/>
    </xf>
    <xf numFmtId="1" fontId="0" fillId="45" borderId="25" xfId="0" applyNumberFormat="1" applyFont="1" applyFill="1" applyBorder="1" applyAlignment="1">
      <alignment horizontal="center" vertical="center"/>
    </xf>
    <xf numFmtId="1" fontId="0" fillId="45" borderId="10" xfId="0" applyNumberFormat="1" applyFont="1" applyFill="1" applyBorder="1" applyAlignment="1">
      <alignment horizontal="center" vertical="center"/>
    </xf>
    <xf numFmtId="0" fontId="0" fillId="41" borderId="27" xfId="0" applyFont="1" applyFill="1" applyBorder="1" applyAlignment="1">
      <alignment horizontal="center" vertical="center"/>
    </xf>
    <xf numFmtId="0" fontId="0" fillId="41" borderId="34" xfId="0" applyFont="1" applyFill="1" applyBorder="1" applyAlignment="1">
      <alignment horizontal="center" vertical="center"/>
    </xf>
    <xf numFmtId="1" fontId="0" fillId="41" borderId="13" xfId="0" applyNumberFormat="1" applyFont="1" applyFill="1" applyBorder="1" applyAlignment="1">
      <alignment horizontal="center" vertical="center"/>
    </xf>
    <xf numFmtId="1" fontId="0" fillId="41" borderId="34" xfId="0" applyNumberFormat="1" applyFont="1" applyFill="1" applyBorder="1" applyAlignment="1">
      <alignment horizontal="center" vertical="center"/>
    </xf>
    <xf numFmtId="1" fontId="0" fillId="41" borderId="25" xfId="0" applyNumberFormat="1" applyFont="1" applyFill="1" applyBorder="1" applyAlignment="1">
      <alignment horizontal="center" vertical="center"/>
    </xf>
    <xf numFmtId="1" fontId="0" fillId="41" borderId="10" xfId="0" applyNumberFormat="1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0" fontId="0" fillId="5" borderId="34" xfId="0" applyFont="1" applyFill="1" applyBorder="1" applyAlignment="1">
      <alignment horizontal="center" vertical="center"/>
    </xf>
    <xf numFmtId="1" fontId="0" fillId="5" borderId="13" xfId="0" applyNumberFormat="1" applyFont="1" applyFill="1" applyBorder="1" applyAlignment="1">
      <alignment horizontal="center" vertical="center"/>
    </xf>
    <xf numFmtId="1" fontId="0" fillId="5" borderId="34" xfId="0" applyNumberFormat="1" applyFont="1" applyFill="1" applyBorder="1" applyAlignment="1">
      <alignment horizontal="center" vertical="center"/>
    </xf>
    <xf numFmtId="1" fontId="0" fillId="5" borderId="25" xfId="0" applyNumberFormat="1" applyFont="1" applyFill="1" applyBorder="1" applyAlignment="1">
      <alignment horizontal="center" vertical="center"/>
    </xf>
    <xf numFmtId="1" fontId="0" fillId="5" borderId="10" xfId="0" applyNumberFormat="1" applyFont="1" applyFill="1" applyBorder="1" applyAlignment="1">
      <alignment horizontal="center" vertical="center"/>
    </xf>
    <xf numFmtId="0" fontId="0" fillId="46" borderId="27" xfId="0" applyFont="1" applyFill="1" applyBorder="1" applyAlignment="1">
      <alignment horizontal="center" vertical="center"/>
    </xf>
    <xf numFmtId="0" fontId="0" fillId="46" borderId="34" xfId="0" applyFont="1" applyFill="1" applyBorder="1" applyAlignment="1">
      <alignment horizontal="center" vertical="center"/>
    </xf>
    <xf numFmtId="1" fontId="0" fillId="46" borderId="13" xfId="0" applyNumberFormat="1" applyFont="1" applyFill="1" applyBorder="1" applyAlignment="1">
      <alignment horizontal="center" vertical="center"/>
    </xf>
    <xf numFmtId="1" fontId="0" fillId="46" borderId="34" xfId="0" applyNumberFormat="1" applyFont="1" applyFill="1" applyBorder="1" applyAlignment="1">
      <alignment horizontal="center" vertical="center"/>
    </xf>
    <xf numFmtId="1" fontId="0" fillId="46" borderId="25" xfId="0" applyNumberFormat="1" applyFont="1" applyFill="1" applyBorder="1" applyAlignment="1">
      <alignment horizontal="center" vertical="center"/>
    </xf>
    <xf numFmtId="1" fontId="0" fillId="46" borderId="10" xfId="0" applyNumberFormat="1" applyFont="1" applyFill="1" applyBorder="1" applyAlignment="1">
      <alignment horizontal="center" vertical="center"/>
    </xf>
    <xf numFmtId="0" fontId="0" fillId="46" borderId="35" xfId="0" applyFont="1" applyFill="1" applyBorder="1" applyAlignment="1">
      <alignment horizontal="center" vertical="center"/>
    </xf>
    <xf numFmtId="0" fontId="0" fillId="46" borderId="36" xfId="0" applyFont="1" applyFill="1" applyBorder="1" applyAlignment="1">
      <alignment horizontal="center" vertical="center"/>
    </xf>
    <xf numFmtId="1" fontId="0" fillId="46" borderId="29" xfId="0" applyNumberFormat="1" applyFont="1" applyFill="1" applyBorder="1" applyAlignment="1">
      <alignment horizontal="center" vertical="center"/>
    </xf>
    <xf numFmtId="1" fontId="0" fillId="46" borderId="36" xfId="0" applyNumberFormat="1" applyFont="1" applyFill="1" applyBorder="1" applyAlignment="1">
      <alignment horizontal="center" vertical="center"/>
    </xf>
    <xf numFmtId="1" fontId="0" fillId="46" borderId="37" xfId="0" applyNumberFormat="1" applyFont="1" applyFill="1" applyBorder="1" applyAlignment="1">
      <alignment horizontal="center" vertical="center"/>
    </xf>
    <xf numFmtId="1" fontId="0" fillId="46" borderId="3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34" borderId="39" xfId="0" applyFont="1" applyFill="1" applyBorder="1" applyAlignment="1" applyProtection="1">
      <alignment horizontal="center" vertical="center" wrapText="1"/>
      <protection locked="0"/>
    </xf>
    <xf numFmtId="0" fontId="2" fillId="35" borderId="28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4" fontId="2" fillId="4" borderId="26" xfId="0" applyNumberFormat="1" applyFont="1" applyFill="1" applyBorder="1" applyAlignment="1">
      <alignment horizontal="center" vertical="center"/>
    </xf>
    <xf numFmtId="0" fontId="2" fillId="4" borderId="35" xfId="0" applyNumberFormat="1" applyFont="1" applyFill="1" applyBorder="1" applyAlignment="1">
      <alignment horizontal="center" vertical="center"/>
    </xf>
    <xf numFmtId="1" fontId="0" fillId="41" borderId="13" xfId="0" applyNumberFormat="1" applyFill="1" applyBorder="1" applyAlignment="1" applyProtection="1">
      <alignment horizontal="center" vertical="center" wrapText="1"/>
      <protection locked="0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40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43" borderId="34" xfId="0" applyFont="1" applyFill="1" applyBorder="1" applyAlignment="1">
      <alignment horizontal="center" vertical="center"/>
    </xf>
    <xf numFmtId="0" fontId="2" fillId="44" borderId="34" xfId="0" applyFont="1" applyFill="1" applyBorder="1" applyAlignment="1">
      <alignment horizontal="center" vertical="center"/>
    </xf>
    <xf numFmtId="0" fontId="2" fillId="46" borderId="10" xfId="0" applyFont="1" applyFill="1" applyBorder="1" applyAlignment="1">
      <alignment vertical="center"/>
    </xf>
    <xf numFmtId="0" fontId="2" fillId="46" borderId="38" xfId="0" applyFont="1" applyFill="1" applyBorder="1" applyAlignment="1">
      <alignment vertical="center"/>
    </xf>
    <xf numFmtId="0" fontId="2" fillId="38" borderId="25" xfId="0" applyFont="1" applyFill="1" applyBorder="1" applyAlignment="1">
      <alignment horizontal="center" vertical="center"/>
    </xf>
    <xf numFmtId="0" fontId="2" fillId="43" borderId="25" xfId="0" applyFont="1" applyFill="1" applyBorder="1" applyAlignment="1">
      <alignment horizontal="center" vertical="center"/>
    </xf>
    <xf numFmtId="0" fontId="2" fillId="44" borderId="25" xfId="0" applyFont="1" applyFill="1" applyBorder="1" applyAlignment="1">
      <alignment horizontal="center" vertical="center"/>
    </xf>
    <xf numFmtId="1" fontId="2" fillId="45" borderId="15" xfId="0" applyNumberFormat="1" applyFont="1" applyFill="1" applyBorder="1" applyAlignment="1">
      <alignment horizontal="center" vertical="center"/>
    </xf>
    <xf numFmtId="1" fontId="2" fillId="41" borderId="15" xfId="0" applyNumberFormat="1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46" borderId="25" xfId="0" applyFont="1" applyFill="1" applyBorder="1" applyAlignment="1">
      <alignment horizontal="center" vertical="center"/>
    </xf>
    <xf numFmtId="0" fontId="2" fillId="46" borderId="37" xfId="0" applyFont="1" applyFill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 wrapText="1"/>
    </xf>
    <xf numFmtId="1" fontId="0" fillId="39" borderId="41" xfId="0" applyNumberFormat="1" applyFont="1" applyFill="1" applyBorder="1" applyAlignment="1">
      <alignment horizontal="center" vertical="center" wrapText="1"/>
    </xf>
    <xf numFmtId="1" fontId="0" fillId="39" borderId="42" xfId="0" applyNumberFormat="1" applyFont="1" applyFill="1" applyBorder="1" applyAlignment="1">
      <alignment horizontal="center" vertical="center" wrapText="1"/>
    </xf>
    <xf numFmtId="0" fontId="0" fillId="39" borderId="43" xfId="0" applyFont="1" applyFill="1" applyBorder="1" applyAlignment="1">
      <alignment/>
    </xf>
    <xf numFmtId="0" fontId="0" fillId="15" borderId="44" xfId="0" applyFont="1" applyFill="1" applyBorder="1" applyAlignment="1">
      <alignment horizontal="center" vertical="center" wrapText="1"/>
    </xf>
    <xf numFmtId="0" fontId="0" fillId="47" borderId="44" xfId="0" applyFont="1" applyFill="1" applyBorder="1" applyAlignment="1">
      <alignment horizontal="center" vertical="center" wrapText="1"/>
    </xf>
    <xf numFmtId="1" fontId="0" fillId="47" borderId="42" xfId="0" applyNumberFormat="1" applyFont="1" applyFill="1" applyBorder="1" applyAlignment="1">
      <alignment horizontal="center" vertical="center" wrapText="1"/>
    </xf>
    <xf numFmtId="0" fontId="0" fillId="48" borderId="45" xfId="0" applyFont="1" applyFill="1" applyBorder="1" applyAlignment="1">
      <alignment horizontal="center" vertical="center" wrapText="1"/>
    </xf>
    <xf numFmtId="1" fontId="0" fillId="48" borderId="45" xfId="0" applyNumberFormat="1" applyFont="1" applyFill="1" applyBorder="1" applyAlignment="1">
      <alignment horizontal="center" vertical="center" wrapText="1"/>
    </xf>
    <xf numFmtId="1" fontId="0" fillId="48" borderId="42" xfId="0" applyNumberFormat="1" applyFont="1" applyFill="1" applyBorder="1" applyAlignment="1">
      <alignment horizontal="center" vertical="center" wrapText="1"/>
    </xf>
    <xf numFmtId="0" fontId="0" fillId="49" borderId="44" xfId="0" applyFont="1" applyFill="1" applyBorder="1" applyAlignment="1">
      <alignment horizontal="center" vertical="center" wrapText="1"/>
    </xf>
    <xf numFmtId="1" fontId="0" fillId="49" borderId="46" xfId="0" applyNumberFormat="1" applyFont="1" applyFill="1" applyBorder="1" applyAlignment="1">
      <alignment horizontal="center" vertical="center" wrapText="1"/>
    </xf>
    <xf numFmtId="1" fontId="0" fillId="49" borderId="45" xfId="0" applyNumberFormat="1" applyFont="1" applyFill="1" applyBorder="1" applyAlignment="1">
      <alignment horizontal="center" vertical="center" wrapText="1"/>
    </xf>
    <xf numFmtId="0" fontId="0" fillId="50" borderId="44" xfId="0" applyFont="1" applyFill="1" applyBorder="1" applyAlignment="1">
      <alignment horizontal="center" vertical="center" wrapText="1"/>
    </xf>
    <xf numFmtId="1" fontId="0" fillId="50" borderId="45" xfId="0" applyNumberFormat="1" applyFont="1" applyFill="1" applyBorder="1" applyAlignment="1">
      <alignment horizontal="center" vertical="center" wrapText="1"/>
    </xf>
    <xf numFmtId="1" fontId="0" fillId="50" borderId="42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9" borderId="12" xfId="0" applyFill="1" applyBorder="1" applyAlignment="1">
      <alignment horizontal="center" vertical="center"/>
    </xf>
    <xf numFmtId="1" fontId="2" fillId="3" borderId="47" xfId="0" applyNumberFormat="1" applyFont="1" applyFill="1" applyBorder="1" applyAlignment="1" applyProtection="1">
      <alignment horizontal="center" vertical="center" wrapText="1"/>
      <protection locked="0"/>
    </xf>
    <xf numFmtId="172" fontId="81" fillId="32" borderId="48" xfId="0" applyNumberFormat="1" applyFont="1" applyFill="1" applyBorder="1" applyAlignment="1" applyProtection="1">
      <alignment horizontal="center" vertical="center" wrapText="1"/>
      <protection locked="0"/>
    </xf>
    <xf numFmtId="172" fontId="4" fillId="32" borderId="48" xfId="0" applyNumberFormat="1" applyFont="1" applyFill="1" applyBorder="1" applyAlignment="1" applyProtection="1">
      <alignment horizontal="center" vertical="center" wrapText="1"/>
      <protection locked="0"/>
    </xf>
    <xf numFmtId="0" fontId="0" fillId="51" borderId="12" xfId="0" applyFill="1" applyBorder="1" applyAlignment="1">
      <alignment horizontal="center" vertical="center"/>
    </xf>
    <xf numFmtId="172" fontId="0" fillId="37" borderId="13" xfId="0" applyNumberFormat="1" applyFont="1" applyFill="1" applyBorder="1" applyAlignment="1" applyProtection="1">
      <alignment horizontal="center" vertical="center" wrapText="1"/>
      <protection locked="0"/>
    </xf>
    <xf numFmtId="172" fontId="0" fillId="35" borderId="13" xfId="0" applyNumberFormat="1" applyFont="1" applyFill="1" applyBorder="1" applyAlignment="1" applyProtection="1">
      <alignment horizontal="center" vertical="center" wrapText="1"/>
      <protection locked="0"/>
    </xf>
    <xf numFmtId="172" fontId="0" fillId="51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52" borderId="10" xfId="0" applyFill="1" applyBorder="1" applyAlignment="1">
      <alignment horizontal="left" vertical="center"/>
    </xf>
    <xf numFmtId="0" fontId="0" fillId="45" borderId="10" xfId="0" applyFill="1" applyBorder="1" applyAlignment="1">
      <alignment horizontal="left" vertical="center"/>
    </xf>
    <xf numFmtId="0" fontId="0" fillId="44" borderId="25" xfId="0" applyFont="1" applyFill="1" applyBorder="1" applyAlignment="1">
      <alignment horizontal="left" vertical="center"/>
    </xf>
    <xf numFmtId="0" fontId="0" fillId="41" borderId="10" xfId="0" applyFill="1" applyBorder="1" applyAlignment="1">
      <alignment horizontal="left" vertical="center"/>
    </xf>
    <xf numFmtId="0" fontId="0" fillId="53" borderId="10" xfId="0" applyFill="1" applyBorder="1" applyAlignment="1">
      <alignment horizontal="left" vertical="center"/>
    </xf>
    <xf numFmtId="1" fontId="4" fillId="36" borderId="49" xfId="0" applyNumberFormat="1" applyFont="1" applyFill="1" applyBorder="1" applyAlignment="1" applyProtection="1">
      <alignment horizontal="center" vertical="center" wrapText="1"/>
      <protection locked="0"/>
    </xf>
    <xf numFmtId="1" fontId="4" fillId="36" borderId="50" xfId="0" applyNumberFormat="1" applyFont="1" applyFill="1" applyBorder="1" applyAlignment="1" applyProtection="1">
      <alignment horizontal="center" vertical="center" wrapText="1"/>
      <protection locked="0"/>
    </xf>
    <xf numFmtId="1" fontId="0" fillId="39" borderId="10" xfId="0" applyNumberFormat="1" applyFill="1" applyBorder="1" applyAlignment="1">
      <alignment/>
    </xf>
    <xf numFmtId="1" fontId="0" fillId="39" borderId="25" xfId="0" applyNumberFormat="1" applyFill="1" applyBorder="1" applyAlignment="1">
      <alignment/>
    </xf>
    <xf numFmtId="1" fontId="2" fillId="3" borderId="30" xfId="0" applyNumberFormat="1" applyFont="1" applyFill="1" applyBorder="1" applyAlignment="1" applyProtection="1">
      <alignment horizontal="center" vertical="center" wrapText="1"/>
      <protection locked="0"/>
    </xf>
    <xf numFmtId="1" fontId="4" fillId="4" borderId="39" xfId="0" applyNumberFormat="1" applyFont="1" applyFill="1" applyBorder="1" applyAlignment="1" applyProtection="1">
      <alignment horizontal="center" vertical="center" wrapText="1"/>
      <protection locked="0"/>
    </xf>
    <xf numFmtId="172" fontId="4" fillId="32" borderId="28" xfId="0" applyNumberFormat="1" applyFont="1" applyFill="1" applyBorder="1" applyAlignment="1" applyProtection="1">
      <alignment horizontal="center" vertical="center" wrapText="1"/>
      <protection locked="0"/>
    </xf>
    <xf numFmtId="1" fontId="4" fillId="36" borderId="51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52" xfId="0" applyNumberFormat="1" applyFont="1" applyFill="1" applyBorder="1" applyAlignment="1" applyProtection="1">
      <alignment horizontal="center" vertical="center" wrapText="1"/>
      <protection locked="0"/>
    </xf>
    <xf numFmtId="1" fontId="4" fillId="36" borderId="53" xfId="0" applyNumberFormat="1" applyFont="1" applyFill="1" applyBorder="1" applyAlignment="1" applyProtection="1">
      <alignment horizontal="center" vertical="center" wrapText="1"/>
      <protection locked="0"/>
    </xf>
    <xf numFmtId="0" fontId="3" fillId="10" borderId="30" xfId="47" applyNumberFormat="1" applyFont="1" applyFill="1" applyBorder="1" applyAlignment="1">
      <alignment horizontal="center" vertical="center"/>
    </xf>
    <xf numFmtId="1" fontId="3" fillId="40" borderId="39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39" xfId="0" applyNumberFormat="1" applyFont="1" applyFill="1" applyBorder="1" applyAlignment="1">
      <alignment horizontal="center" vertical="center" wrapText="1"/>
    </xf>
    <xf numFmtId="1" fontId="0" fillId="41" borderId="28" xfId="0" applyNumberFormat="1" applyFill="1" applyBorder="1" applyAlignment="1" applyProtection="1">
      <alignment horizontal="center" vertical="center" wrapText="1"/>
      <protection locked="0"/>
    </xf>
    <xf numFmtId="1" fontId="0" fillId="39" borderId="13" xfId="0" applyNumberFormat="1" applyFill="1" applyBorder="1" applyAlignment="1" applyProtection="1">
      <alignment horizontal="center" vertical="center" wrapText="1"/>
      <protection locked="0"/>
    </xf>
    <xf numFmtId="1" fontId="0" fillId="41" borderId="54" xfId="0" applyNumberFormat="1" applyFill="1" applyBorder="1" applyAlignment="1">
      <alignment/>
    </xf>
    <xf numFmtId="1" fontId="0" fillId="39" borderId="27" xfId="0" applyNumberFormat="1" applyFill="1" applyBorder="1" applyAlignment="1">
      <alignment/>
    </xf>
    <xf numFmtId="172" fontId="81" fillId="32" borderId="55" xfId="0" applyNumberFormat="1" applyFont="1" applyFill="1" applyBorder="1" applyAlignment="1" applyProtection="1">
      <alignment horizontal="center" vertical="center" wrapText="1"/>
      <protection locked="0"/>
    </xf>
    <xf numFmtId="1" fontId="4" fillId="36" borderId="5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>
      <alignment horizontal="center" vertical="center"/>
    </xf>
    <xf numFmtId="0" fontId="2" fillId="38" borderId="34" xfId="0" applyFont="1" applyFill="1" applyBorder="1" applyAlignment="1">
      <alignment horizontal="center" vertical="center"/>
    </xf>
    <xf numFmtId="1" fontId="2" fillId="45" borderId="34" xfId="0" applyNumberFormat="1" applyFont="1" applyFill="1" applyBorder="1" applyAlignment="1">
      <alignment horizontal="center" vertical="center"/>
    </xf>
    <xf numFmtId="1" fontId="2" fillId="41" borderId="34" xfId="0" applyNumberFormat="1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0" fontId="2" fillId="46" borderId="34" xfId="0" applyFont="1" applyFill="1" applyBorder="1" applyAlignment="1">
      <alignment horizontal="center" vertical="center"/>
    </xf>
    <xf numFmtId="0" fontId="2" fillId="46" borderId="36" xfId="0" applyFont="1" applyFill="1" applyBorder="1" applyAlignment="1">
      <alignment horizontal="center" vertical="center"/>
    </xf>
    <xf numFmtId="0" fontId="2" fillId="38" borderId="12" xfId="0" applyFont="1" applyFill="1" applyBorder="1" applyAlignment="1">
      <alignment vertical="center"/>
    </xf>
    <xf numFmtId="0" fontId="2" fillId="43" borderId="34" xfId="0" applyFont="1" applyFill="1" applyBorder="1" applyAlignment="1">
      <alignment horizontal="left" vertical="center"/>
    </xf>
    <xf numFmtId="0" fontId="2" fillId="44" borderId="34" xfId="0" applyFont="1" applyFill="1" applyBorder="1" applyAlignment="1">
      <alignment horizontal="left" vertical="center"/>
    </xf>
    <xf numFmtId="1" fontId="2" fillId="45" borderId="12" xfId="0" applyNumberFormat="1" applyFont="1" applyFill="1" applyBorder="1" applyAlignment="1">
      <alignment horizontal="left" vertical="center"/>
    </xf>
    <xf numFmtId="1" fontId="2" fillId="41" borderId="12" xfId="0" applyNumberFormat="1" applyFont="1" applyFill="1" applyBorder="1" applyAlignment="1">
      <alignment horizontal="left" vertical="center"/>
    </xf>
    <xf numFmtId="0" fontId="2" fillId="5" borderId="12" xfId="0" applyFont="1" applyFill="1" applyBorder="1" applyAlignment="1">
      <alignment vertical="center"/>
    </xf>
    <xf numFmtId="0" fontId="2" fillId="46" borderId="12" xfId="0" applyFont="1" applyFill="1" applyBorder="1" applyAlignment="1">
      <alignment vertical="center"/>
    </xf>
    <xf numFmtId="0" fontId="2" fillId="46" borderId="31" xfId="0" applyFont="1" applyFill="1" applyBorder="1" applyAlignment="1">
      <alignment vertical="center"/>
    </xf>
    <xf numFmtId="172" fontId="4" fillId="32" borderId="16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23" xfId="0" applyNumberFormat="1" applyFont="1" applyFill="1" applyBorder="1" applyAlignment="1" applyProtection="1">
      <alignment horizontal="center" vertical="center" wrapText="1"/>
      <protection locked="0"/>
    </xf>
    <xf numFmtId="1" fontId="4" fillId="4" borderId="40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57" xfId="0" applyNumberFormat="1" applyFont="1" applyFill="1" applyBorder="1" applyAlignment="1" applyProtection="1">
      <alignment horizontal="center" vertical="center" wrapText="1"/>
      <protection locked="0"/>
    </xf>
    <xf numFmtId="1" fontId="4" fillId="4" borderId="58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0" fillId="4" borderId="59" xfId="0" applyNumberFormat="1" applyFont="1" applyFill="1" applyBorder="1" applyAlignment="1">
      <alignment horizontal="center" vertical="center"/>
    </xf>
    <xf numFmtId="0" fontId="0" fillId="4" borderId="60" xfId="0" applyNumberFormat="1" applyFont="1" applyFill="1" applyBorder="1" applyAlignment="1">
      <alignment horizontal="center" vertical="center"/>
    </xf>
    <xf numFmtId="0" fontId="0" fillId="4" borderId="18" xfId="0" applyNumberFormat="1" applyFont="1" applyFill="1" applyBorder="1" applyAlignment="1">
      <alignment horizontal="center" vertical="center"/>
    </xf>
    <xf numFmtId="14" fontId="0" fillId="4" borderId="34" xfId="0" applyNumberFormat="1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36" xfId="0" applyNumberFormat="1" applyFont="1" applyFill="1" applyBorder="1" applyAlignment="1">
      <alignment horizontal="center" vertical="center"/>
    </xf>
    <xf numFmtId="0" fontId="0" fillId="4" borderId="61" xfId="0" applyNumberFormat="1" applyFont="1" applyFill="1" applyBorder="1" applyAlignment="1">
      <alignment horizontal="center" vertical="center"/>
    </xf>
    <xf numFmtId="0" fontId="0" fillId="4" borderId="62" xfId="0" applyNumberFormat="1" applyFont="1" applyFill="1" applyBorder="1" applyAlignment="1">
      <alignment horizontal="center" vertical="center"/>
    </xf>
    <xf numFmtId="0" fontId="0" fillId="4" borderId="34" xfId="0" applyFont="1" applyFill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10" borderId="65" xfId="0" applyFont="1" applyFill="1" applyBorder="1" applyAlignment="1">
      <alignment horizontal="center" vertical="center" wrapText="1"/>
    </xf>
    <xf numFmtId="0" fontId="2" fillId="10" borderId="43" xfId="0" applyFont="1" applyFill="1" applyBorder="1" applyAlignment="1">
      <alignment horizontal="center" vertical="center" wrapText="1"/>
    </xf>
    <xf numFmtId="0" fontId="2" fillId="10" borderId="66" xfId="0" applyFont="1" applyFill="1" applyBorder="1" applyAlignment="1">
      <alignment horizontal="center" vertical="center" wrapText="1"/>
    </xf>
    <xf numFmtId="0" fontId="2" fillId="10" borderId="67" xfId="0" applyFont="1" applyFill="1" applyBorder="1" applyAlignment="1">
      <alignment horizontal="center" vertical="center" wrapText="1"/>
    </xf>
    <xf numFmtId="0" fontId="2" fillId="10" borderId="0" xfId="0" applyFont="1" applyFill="1" applyBorder="1" applyAlignment="1">
      <alignment horizontal="center" vertical="center" wrapText="1"/>
    </xf>
    <xf numFmtId="0" fontId="2" fillId="10" borderId="68" xfId="0" applyFont="1" applyFill="1" applyBorder="1" applyAlignment="1">
      <alignment horizontal="center" vertical="center" wrapText="1"/>
    </xf>
    <xf numFmtId="0" fontId="9" fillId="0" borderId="44" xfId="0" applyFont="1" applyBorder="1" applyAlignment="1">
      <alignment horizontal="center"/>
    </xf>
    <xf numFmtId="0" fontId="9" fillId="0" borderId="69" xfId="0" applyFont="1" applyBorder="1" applyAlignment="1">
      <alignment horizontal="center"/>
    </xf>
    <xf numFmtId="0" fontId="9" fillId="0" borderId="70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classement manches</a:t>
            </a:r>
          </a:p>
        </c:rich>
      </c:tx>
      <c:layout>
        <c:manualLayout>
          <c:xMode val="factor"/>
          <c:yMode val="factor"/>
          <c:x val="-0.038"/>
          <c:y val="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345"/>
          <c:w val="0.81675"/>
          <c:h val="0.775"/>
        </c:manualLayout>
      </c:layout>
      <c:lineChart>
        <c:grouping val="standard"/>
        <c:varyColors val="0"/>
        <c:ser>
          <c:idx val="0"/>
          <c:order val="0"/>
          <c:tx>
            <c:strRef>
              <c:f>'Manches 1 à 9'!$D$11</c:f>
              <c:strCache>
                <c:ptCount val="1"/>
                <c:pt idx="0">
                  <c:v>Laminak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('Manches 1 à 9'!$F$3,'Manches 1 à 9'!$J$3,'Manches 1 à 9'!$N$3,'Manches 1 à 9'!$R$3,'Manches 1 à 9'!$V$3,'Manches 1 à 9'!$Z$3,'Manches 1 à 9'!$AD$3,'Manches 1 à 9'!$AH$3)</c:f>
              <c:strCache/>
            </c:strRef>
          </c:cat>
          <c:val>
            <c:numRef>
              <c:f>('Manches 1 à 9'!$F$11,'Manches 1 à 9'!$J$11,'Manches 1 à 9'!$N$11,'Manches 1 à 9'!$R$11,'Manches 1 à 9'!$V$11,'Manches 1 à 9'!$Z$11,'Manches 1 à 9'!$AD$11,'Manches 1 à 9'!$AH$11,'Manches 1 à 9'!$AL$11)</c:f>
              <c:numCache/>
            </c:numRef>
          </c:val>
          <c:smooth val="0"/>
        </c:ser>
        <c:ser>
          <c:idx val="1"/>
          <c:order val="1"/>
          <c:tx>
            <c:strRef>
              <c:f>'Manches 1 à 9'!$D$18</c:f>
              <c:strCache>
                <c:ptCount val="1"/>
                <c:pt idx="0">
                  <c:v>Calimero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('Manches 1 à 9'!$F$3,'Manches 1 à 9'!$J$3,'Manches 1 à 9'!$N$3,'Manches 1 à 9'!$R$3,'Manches 1 à 9'!$V$3,'Manches 1 à 9'!$Z$3,'Manches 1 à 9'!$AD$3,'Manches 1 à 9'!$AH$3)</c:f>
              <c:strCache/>
            </c:strRef>
          </c:cat>
          <c:val>
            <c:numRef>
              <c:f>('Manches 1 à 9'!$F$18,'Manches 1 à 9'!$J$18,'Manches 1 à 9'!$N$18,'Manches 1 à 9'!$R$18,'Manches 1 à 9'!$V$18,'Manches 1 à 9'!$Z$18,'Manches 1 à 9'!$AD$18,'Manches 1 à 9'!$AH$18,'Manches 1 à 9'!$AL$18)</c:f>
              <c:numCache/>
            </c:numRef>
          </c:val>
          <c:smooth val="0"/>
        </c:ser>
        <c:ser>
          <c:idx val="2"/>
          <c:order val="2"/>
          <c:tx>
            <c:strRef>
              <c:f>'Manches 1 à 9'!$D$9</c:f>
              <c:strCache>
                <c:ptCount val="1"/>
                <c:pt idx="0">
                  <c:v>David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('Manches 1 à 9'!$F$3,'Manches 1 à 9'!$J$3,'Manches 1 à 9'!$N$3,'Manches 1 à 9'!$R$3,'Manches 1 à 9'!$V$3,'Manches 1 à 9'!$Z$3,'Manches 1 à 9'!$AD$3,'Manches 1 à 9'!$AH$3)</c:f>
              <c:strCache/>
            </c:strRef>
          </c:cat>
          <c:val>
            <c:numRef>
              <c:f>('Manches 1 à 9'!$F$9,'Manches 1 à 9'!$J$9,'Manches 1 à 9'!$N$9,'Manches 1 à 9'!$R$9,'Manches 1 à 9'!$V$9,'Manches 1 à 9'!$Z$9,'Manches 1 à 9'!$AD$9,'Manches 1 à 9'!$AH$9,'Manches 1 à 9'!$AL$9)</c:f>
              <c:numCache/>
            </c:numRef>
          </c:val>
          <c:smooth val="0"/>
        </c:ser>
        <c:ser>
          <c:idx val="3"/>
          <c:order val="3"/>
          <c:tx>
            <c:strRef>
              <c:f>'Manches 1 à 9'!$D$25</c:f>
              <c:strCache>
                <c:ptCount val="1"/>
                <c:pt idx="0">
                  <c:v>Midas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('Manches 1 à 9'!$F$3,'Manches 1 à 9'!$J$3,'Manches 1 à 9'!$N$3,'Manches 1 à 9'!$R$3,'Manches 1 à 9'!$V$3,'Manches 1 à 9'!$Z$3,'Manches 1 à 9'!$AD$3,'Manches 1 à 9'!$AH$3)</c:f>
              <c:strCache/>
            </c:strRef>
          </c:cat>
          <c:val>
            <c:numRef>
              <c:f>('Manches 1 à 9'!$F$25,'Manches 1 à 9'!$J$25,'Manches 1 à 9'!$N$25,'Manches 1 à 9'!$R$25,'Manches 1 à 9'!$V$25,'Manches 1 à 9'!$Z$25,'Manches 1 à 9'!$AD$25,'Manches 1 à 9'!$AH$25,'Manches 1 à 9'!$AL$25)</c:f>
              <c:numCache/>
            </c:numRef>
          </c:val>
          <c:smooth val="0"/>
        </c:ser>
        <c:ser>
          <c:idx val="4"/>
          <c:order val="4"/>
          <c:tx>
            <c:strRef>
              <c:f>'Manches 1 à 9'!$D$28</c:f>
              <c:strCache>
                <c:ptCount val="1"/>
                <c:pt idx="0">
                  <c:v>Satanas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('Manches 1 à 9'!$F$3,'Manches 1 à 9'!$J$3,'Manches 1 à 9'!$N$3,'Manches 1 à 9'!$R$3,'Manches 1 à 9'!$V$3,'Manches 1 à 9'!$Z$3,'Manches 1 à 9'!$AD$3,'Manches 1 à 9'!$AH$3)</c:f>
              <c:strCache/>
            </c:strRef>
          </c:cat>
          <c:val>
            <c:numRef>
              <c:f>('Manches 1 à 9'!$F$28,'Manches 1 à 9'!$J$28,'Manches 1 à 9'!$N$28,'Manches 1 à 9'!$R$28,'Manches 1 à 9'!$V$28,'Manches 1 à 9'!$Z$28,'Manches 1 à 9'!$AD$28,'Manches 1 à 9'!$AH$28,'Manches 1 à 9'!$AL$28)</c:f>
              <c:numCache/>
            </c:numRef>
          </c:val>
          <c:smooth val="0"/>
        </c:ser>
        <c:ser>
          <c:idx val="5"/>
          <c:order val="5"/>
          <c:tx>
            <c:strRef>
              <c:f>'Manches 1 à 9'!$D$7</c:f>
              <c:strCache>
                <c:ptCount val="1"/>
                <c:pt idx="0">
                  <c:v>LePascual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('Manches 1 à 9'!$F$3,'Manches 1 à 9'!$J$3,'Manches 1 à 9'!$N$3,'Manches 1 à 9'!$R$3,'Manches 1 à 9'!$V$3,'Manches 1 à 9'!$Z$3,'Manches 1 à 9'!$AD$3,'Manches 1 à 9'!$AH$3)</c:f>
              <c:strCache/>
            </c:strRef>
          </c:cat>
          <c:val>
            <c:numRef>
              <c:f>('Manches 1 à 9'!$F$7,'Manches 1 à 9'!$J$7,'Manches 1 à 9'!$N$7,'Manches 1 à 9'!$R$7,'Manches 1 à 9'!$V$7,'Manches 1 à 9'!$Z$7,'Manches 1 à 9'!$AD$7,'Manches 1 à 9'!$AH$7,'Manches 1 à 9'!$AL$7)</c:f>
              <c:numCache/>
            </c:numRef>
          </c:val>
          <c:smooth val="0"/>
        </c:ser>
        <c:ser>
          <c:idx val="7"/>
          <c:order val="6"/>
          <c:tx>
            <c:strRef>
              <c:f>'Manches 1 à 9'!$D$8</c:f>
              <c:strCache>
                <c:ptCount val="1"/>
                <c:pt idx="0">
                  <c:v>Pablo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('Manches 1 à 9'!$F$3,'Manches 1 à 9'!$J$3,'Manches 1 à 9'!$N$3,'Manches 1 à 9'!$R$3,'Manches 1 à 9'!$V$3,'Manches 1 à 9'!$Z$3,'Manches 1 à 9'!$AD$3,'Manches 1 à 9'!$AH$3)</c:f>
              <c:strCache/>
            </c:strRef>
          </c:cat>
          <c:val>
            <c:numRef>
              <c:f>('Manches 1 à 9'!$F$8,'Manches 1 à 9'!$J$8,'Manches 1 à 9'!$N$8,'Manches 1 à 9'!$R$8,'Manches 1 à 9'!$V$8,'Manches 1 à 9'!$Z$8,'Manches 1 à 9'!$AD$8,'Manches 1 à 9'!$AH$8,'Manches 1 à 9'!$AL$8)</c:f>
              <c:numCache/>
            </c:numRef>
          </c:val>
          <c:smooth val="0"/>
        </c:ser>
        <c:ser>
          <c:idx val="8"/>
          <c:order val="7"/>
          <c:tx>
            <c:strRef>
              <c:f>'Manches 1 à 9'!$D$10</c:f>
              <c:strCache>
                <c:ptCount val="1"/>
                <c:pt idx="0">
                  <c:v>Philvit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('Manches 1 à 9'!$F$3,'Manches 1 à 9'!$J$3,'Manches 1 à 9'!$N$3,'Manches 1 à 9'!$R$3,'Manches 1 à 9'!$V$3,'Manches 1 à 9'!$Z$3,'Manches 1 à 9'!$AD$3,'Manches 1 à 9'!$AH$3)</c:f>
              <c:strCache/>
            </c:strRef>
          </c:cat>
          <c:val>
            <c:numRef>
              <c:f>('Manches 1 à 9'!$F$10,'Manches 1 à 9'!$J$10,'Manches 1 à 9'!$N$10,'Manches 1 à 9'!$R$10,'Manches 1 à 9'!$V$10,'Manches 1 à 9'!$Z$10,'Manches 1 à 9'!$AD$10,'Manches 1 à 9'!$AH$10,'Manches 1 à 9'!$AL$10)</c:f>
              <c:numCache/>
            </c:numRef>
          </c:val>
          <c:smooth val="0"/>
        </c:ser>
        <c:ser>
          <c:idx val="10"/>
          <c:order val="8"/>
          <c:tx>
            <c:strRef>
              <c:f>'Manches 1 à 9'!$D$14</c:f>
              <c:strCache>
                <c:ptCount val="1"/>
                <c:pt idx="0">
                  <c:v>Roc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('Manches 1 à 9'!$F$3,'Manches 1 à 9'!$J$3,'Manches 1 à 9'!$N$3,'Manches 1 à 9'!$R$3,'Manches 1 à 9'!$V$3,'Manches 1 à 9'!$Z$3,'Manches 1 à 9'!$AD$3,'Manches 1 à 9'!$AH$3)</c:f>
              <c:strCache/>
            </c:strRef>
          </c:cat>
          <c:val>
            <c:numRef>
              <c:f>('Manches 1 à 9'!$F$14,'Manches 1 à 9'!$J$14,'Manches 1 à 9'!$N$14,'Manches 1 à 9'!$R$14,'Manches 1 à 9'!$V$14,'Manches 1 à 9'!$Z$14,'Manches 1 à 9'!$AD$14,'Manches 1 à 9'!$AH$14,'Manches 1 à 9'!$AL$14)</c:f>
              <c:numCache/>
            </c:numRef>
          </c:val>
          <c:smooth val="0"/>
        </c:ser>
        <c:ser>
          <c:idx val="11"/>
          <c:order val="9"/>
          <c:tx>
            <c:strRef>
              <c:f>'Manches 1 à 9'!$D$26</c:f>
              <c:strCache>
                <c:ptCount val="1"/>
                <c:pt idx="0">
                  <c:v>Darington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('Manches 1 à 9'!$F$3,'Manches 1 à 9'!$J$3,'Manches 1 à 9'!$N$3,'Manches 1 à 9'!$R$3,'Manches 1 à 9'!$V$3,'Manches 1 à 9'!$Z$3,'Manches 1 à 9'!$AD$3,'Manches 1 à 9'!$AH$3)</c:f>
              <c:strCache/>
            </c:strRef>
          </c:cat>
          <c:val>
            <c:numRef>
              <c:f>('Manches 1 à 9'!$F$26,'Manches 1 à 9'!$J$26,'Manches 1 à 9'!$N$26,'Manches 1 à 9'!$R$26,'Manches 1 à 9'!$V$26,'Manches 1 à 9'!$Z$26,'Manches 1 à 9'!$AD$26,'Manches 1 à 9'!$AH$26,'Manches 1 à 9'!$AL$26)</c:f>
              <c:numCache/>
            </c:numRef>
          </c:val>
          <c:smooth val="0"/>
        </c:ser>
        <c:ser>
          <c:idx val="14"/>
          <c:order val="10"/>
          <c:tx>
            <c:strRef>
              <c:f>'Manches 1 à 9'!$D$13</c:f>
              <c:strCache>
                <c:ptCount val="1"/>
                <c:pt idx="0">
                  <c:v>Sea Sex &amp; Slot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('Manches 1 à 9'!$F$3,'Manches 1 à 9'!$J$3,'Manches 1 à 9'!$N$3,'Manches 1 à 9'!$R$3,'Manches 1 à 9'!$V$3,'Manches 1 à 9'!$Z$3,'Manches 1 à 9'!$AD$3,'Manches 1 à 9'!$AH$3)</c:f>
              <c:strCache/>
            </c:strRef>
          </c:cat>
          <c:val>
            <c:numRef>
              <c:f>('Manches 1 à 9'!$F$13,'Manches 1 à 9'!$J$13,'Manches 1 à 9'!$N$13,'Manches 1 à 9'!$R$13,'Manches 1 à 9'!$V$13,'Manches 1 à 9'!$Z$13,'Manches 1 à 9'!$AD$13,'Manches 1 à 9'!$AH$13,'Manches 1 à 9'!$AL$13)</c:f>
              <c:numCache/>
            </c:numRef>
          </c:val>
          <c:smooth val="0"/>
        </c:ser>
        <c:ser>
          <c:idx val="6"/>
          <c:order val="11"/>
          <c:tx>
            <c:strRef>
              <c:f>'Manches 1 à 9'!$D$22</c:f>
              <c:strCache>
                <c:ptCount val="1"/>
                <c:pt idx="0">
                  <c:v>Poussin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('Manches 1 à 9'!$F$3,'Manches 1 à 9'!$J$3,'Manches 1 à 9'!$N$3,'Manches 1 à 9'!$R$3,'Manches 1 à 9'!$V$3,'Manches 1 à 9'!$Z$3,'Manches 1 à 9'!$AD$3,'Manches 1 à 9'!$AH$3)</c:f>
              <c:strCache/>
            </c:strRef>
          </c:cat>
          <c:val>
            <c:numRef>
              <c:f>('Manches 1 à 9'!$F$22,'Manches 1 à 9'!$J$22,'Manches 1 à 9'!$N$22,'Manches 1 à 9'!$R$22,'Manches 1 à 9'!$V$22,'Manches 1 à 9'!$Z$22,'Manches 1 à 9'!$AD$22,'Manches 1 à 9'!$AH$22,'Manches 1 à 9'!$AL$22)</c:f>
              <c:numCache/>
            </c:numRef>
          </c:val>
          <c:smooth val="0"/>
        </c:ser>
        <c:ser>
          <c:idx val="9"/>
          <c:order val="12"/>
          <c:tx>
            <c:v>Mickey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('Manches 1 à 9'!$F$3,'Manches 1 à 9'!$J$3,'Manches 1 à 9'!$N$3,'Manches 1 à 9'!$R$3,'Manches 1 à 9'!$V$3,'Manches 1 à 9'!$Z$3,'Manches 1 à 9'!$AD$3,'Manches 1 à 9'!$AH$3)</c:f>
              <c:strCache/>
            </c:strRef>
          </c:cat>
          <c:val>
            <c:numRef>
              <c:f>('Manches 1 à 9'!$F$17,'Manches 1 à 9'!$J$17,'Manches 1 à 9'!$N$17,'Manches 1 à 9'!$R$17,'Manches 1 à 9'!$V$17,'Manches 1 à 9'!$Z$17,'Manches 1 à 9'!$AD$17,'Manches 1 à 9'!$AH$17,'Manches 1 à 9'!$AL$17)</c:f>
              <c:numCache/>
            </c:numRef>
          </c:val>
          <c:smooth val="0"/>
        </c:ser>
        <c:ser>
          <c:idx val="12"/>
          <c:order val="13"/>
          <c:tx>
            <c:strRef>
              <c:f>'Manches 1 à 9'!$D$12</c:f>
              <c:strCache>
                <c:ptCount val="1"/>
                <c:pt idx="0">
                  <c:v>Taras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('Manches 1 à 9'!$F$3,'Manches 1 à 9'!$J$3,'Manches 1 à 9'!$N$3,'Manches 1 à 9'!$R$3,'Manches 1 à 9'!$V$3,'Manches 1 à 9'!$Z$3,'Manches 1 à 9'!$AD$3,'Manches 1 à 9'!$AH$3)</c:f>
              <c:strCache/>
            </c:strRef>
          </c:cat>
          <c:val>
            <c:numRef>
              <c:f>('Manches 1 à 9'!$F$12,'Manches 1 à 9'!$J$12,'Manches 1 à 9'!$N$12,'Manches 1 à 9'!$R$12,'Manches 1 à 9'!$V$12,'Manches 1 à 9'!$Z$12,'Manches 1 à 9'!$AD$12,'Manches 1 à 9'!$AH$12,'Manches 1 à 9'!$AL$12)</c:f>
              <c:numCache/>
            </c:numRef>
          </c:val>
          <c:smooth val="0"/>
        </c:ser>
        <c:ser>
          <c:idx val="13"/>
          <c:order val="14"/>
          <c:tx>
            <c:strRef>
              <c:f>'Manches 1 à 9'!$D$16</c:f>
              <c:strCache>
                <c:ptCount val="1"/>
                <c:pt idx="0">
                  <c:v>VW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('Manches 1 à 9'!$F$3,'Manches 1 à 9'!$J$3,'Manches 1 à 9'!$N$3,'Manches 1 à 9'!$R$3,'Manches 1 à 9'!$V$3,'Manches 1 à 9'!$Z$3,'Manches 1 à 9'!$AD$3,'Manches 1 à 9'!$AH$3)</c:f>
              <c:strCache/>
            </c:strRef>
          </c:cat>
          <c:val>
            <c:numRef>
              <c:f>('Manches 1 à 9'!$F$16,'Manches 1 à 9'!$J$16,'Manches 1 à 9'!$N$16,'Manches 1 à 9'!$R$16,'Manches 1 à 9'!$V$16,'Manches 1 à 9'!$Z$16,'Manches 1 à 9'!$AD$16,'Manches 1 à 9'!$AH$16,'Manches 1 à 9'!$AL$16)</c:f>
              <c:numCache/>
            </c:numRef>
          </c:val>
          <c:smooth val="0"/>
        </c:ser>
        <c:ser>
          <c:idx val="15"/>
          <c:order val="15"/>
          <c:tx>
            <c:strRef>
              <c:f>'Manches 1 à 9'!$D$21</c:f>
              <c:strCache>
                <c:ptCount val="1"/>
                <c:pt idx="0">
                  <c:v>VetteOne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('Manches 1 à 9'!$F$3,'Manches 1 à 9'!$J$3,'Manches 1 à 9'!$N$3,'Manches 1 à 9'!$R$3,'Manches 1 à 9'!$V$3,'Manches 1 à 9'!$Z$3,'Manches 1 à 9'!$AD$3,'Manches 1 à 9'!$AH$3)</c:f>
              <c:strCache/>
            </c:strRef>
          </c:cat>
          <c:val>
            <c:numRef>
              <c:f>('Manches 1 à 9'!$F$21,'Manches 1 à 9'!$J$21,'Manches 1 à 9'!$N$21,'Manches 1 à 9'!$R$21,'Manches 1 à 9'!$V$21,'Manches 1 à 9'!$Z$21,'Manches 1 à 9'!$AD$21,'Manches 1 à 9'!$AH$21,'Manches 1 à 9'!$AL$21)</c:f>
              <c:numCache/>
            </c:numRef>
          </c:val>
          <c:smooth val="0"/>
        </c:ser>
        <c:ser>
          <c:idx val="16"/>
          <c:order val="16"/>
          <c:tx>
            <c:strRef>
              <c:f>'Manches 1 à 9'!$D$24</c:f>
              <c:strCache>
                <c:ptCount val="1"/>
                <c:pt idx="0">
                  <c:v>Bibi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('Manches 1 à 9'!$F$3,'Manches 1 à 9'!$J$3,'Manches 1 à 9'!$N$3,'Manches 1 à 9'!$R$3,'Manches 1 à 9'!$V$3,'Manches 1 à 9'!$Z$3,'Manches 1 à 9'!$AD$3,'Manches 1 à 9'!$AH$3)</c:f>
              <c:strCache/>
            </c:strRef>
          </c:cat>
          <c:val>
            <c:numRef>
              <c:f>('Manches 1 à 9'!$F$24,'Manches 1 à 9'!$J$24,'Manches 1 à 9'!$N$24,'Manches 1 à 9'!$R$24,'Manches 1 à 9'!$V$24,'Manches 1 à 9'!$Z$24,'Manches 1 à 9'!$AD$24,'Manches 1 à 9'!$AH$24,'Manches 1 à 9'!$AL$24)</c:f>
              <c:numCache/>
            </c:numRef>
          </c:val>
          <c:smooth val="0"/>
        </c:ser>
        <c:ser>
          <c:idx val="17"/>
          <c:order val="17"/>
          <c:tx>
            <c:strRef>
              <c:f>'Manches 1 à 9'!$D$15</c:f>
              <c:strCache>
                <c:ptCount val="1"/>
                <c:pt idx="0">
                  <c:v>Gravillon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cat>
            <c:strRef>
              <c:f>('Manches 1 à 9'!$F$3,'Manches 1 à 9'!$J$3,'Manches 1 à 9'!$N$3,'Manches 1 à 9'!$R$3,'Manches 1 à 9'!$V$3,'Manches 1 à 9'!$Z$3,'Manches 1 à 9'!$AD$3,'Manches 1 à 9'!$AH$3)</c:f>
              <c:strCache/>
            </c:strRef>
          </c:cat>
          <c:val>
            <c:numRef>
              <c:f>('Manches 1 à 9'!$F$15,'Manches 1 à 9'!$J$15,'Manches 1 à 9'!$N$15,'Manches 1 à 9'!$R$15,'Manches 1 à 9'!$V$15,'Manches 1 à 9'!$Z$15,'Manches 1 à 9'!$AD$15,'Manches 1 à 9'!$AH$15,'Manches 1 à 9'!$AL$15)</c:f>
              <c:numCache/>
            </c:numRef>
          </c:val>
          <c:smooth val="0"/>
        </c:ser>
        <c:ser>
          <c:idx val="18"/>
          <c:order val="18"/>
          <c:tx>
            <c:strRef>
              <c:f>'Manches 1 à 9'!$D$23</c:f>
              <c:strCache>
                <c:ptCount val="1"/>
                <c:pt idx="0">
                  <c:v>Cloclo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('Manches 1 à 9'!$F$3,'Manches 1 à 9'!$J$3,'Manches 1 à 9'!$N$3,'Manches 1 à 9'!$R$3,'Manches 1 à 9'!$V$3,'Manches 1 à 9'!$Z$3,'Manches 1 à 9'!$AD$3,'Manches 1 à 9'!$AH$3)</c:f>
              <c:strCache/>
            </c:strRef>
          </c:cat>
          <c:val>
            <c:numRef>
              <c:f>('Manches 1 à 9'!$F$23,'Manches 1 à 9'!$J$23,'Manches 1 à 9'!$N$23,'Manches 1 à 9'!$R$23,'Manches 1 à 9'!$V$23,'Manches 1 à 9'!$Z$23,'Manches 1 à 9'!$AD$23,'Manches 1 à 9'!$AH$23,'Manches 1 à 9'!$AL$23)</c:f>
              <c:numCache/>
            </c:numRef>
          </c:val>
          <c:smooth val="0"/>
        </c:ser>
        <c:ser>
          <c:idx val="19"/>
          <c:order val="19"/>
          <c:tx>
            <c:v>Enzo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('Manches 1 à 9'!$F$3,'Manches 1 à 9'!$J$3,'Manches 1 à 9'!$N$3,'Manches 1 à 9'!$R$3,'Manches 1 à 9'!$V$3,'Manches 1 à 9'!$Z$3,'Manches 1 à 9'!$AD$3,'Manches 1 à 9'!$AH$3)</c:f>
              <c:strCache/>
            </c:strRef>
          </c:cat>
          <c:val>
            <c:numRef>
              <c:f>('Manches 1 à 9'!$F$20,'Manches 1 à 9'!$J$20,'Manches 1 à 9'!$N$20,'Manches 1 à 9'!$R$20,'Manches 1 à 9'!$V$20,'Manches 1 à 9'!$Z$20,'Manches 1 à 9'!$AD$20,'Manches 1 à 9'!$AH$20,'Manches 1 à 9'!$AL$20)</c:f>
              <c:numCache/>
            </c:numRef>
          </c:val>
          <c:smooth val="0"/>
        </c:ser>
        <c:ser>
          <c:idx val="20"/>
          <c:order val="20"/>
          <c:tx>
            <c:v>JeanJean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('Manches 1 à 9'!$F$19,'Manches 1 à 9'!$J$19,'Manches 1 à 9'!$N$19,'Manches 1 à 9'!$R$19,'Manches 1 à 9'!$V$19,'Manches 1 à 9'!$Z$19,'Manches 1 à 9'!$AD$19,'Manches 1 à 9'!$AH$19,'Manches 1 à 9'!$AL$19)</c:f>
              <c:numCache/>
            </c:numRef>
          </c:val>
          <c:smooth val="0"/>
        </c:ser>
        <c:ser>
          <c:idx val="21"/>
          <c:order val="21"/>
          <c:tx>
            <c:strRef>
              <c:f>'Manches 1 à 9'!$D$27</c:f>
              <c:strCache>
                <c:ptCount val="1"/>
                <c:pt idx="0">
                  <c:v>Boombastic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('Manches 1 à 9'!$F$27,'Manches 1 à 9'!$J$27,'Manches 1 à 9'!$N$27,'Manches 1 à 9'!$R$27,'Manches 1 à 9'!$V$27,'Manches 1 à 9'!$Z$27,'Manches 1 à 9'!$AD$27,'Manches 1 à 9'!$AH$27,'Manches 1 à 9'!$AL$27)</c:f>
              <c:numCache/>
            </c:numRef>
          </c:val>
          <c:smooth val="0"/>
        </c:ser>
        <c:ser>
          <c:idx val="22"/>
          <c:order val="22"/>
          <c:tx>
            <c:strRef>
              <c:f>'Manches 1 à 9'!$D$29</c:f>
              <c:strCache>
                <c:ptCount val="1"/>
                <c:pt idx="0">
                  <c:v>Macadam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('Manches 1 à 9'!$F$29,'Manches 1 à 9'!$J$29,'Manches 1 à 9'!$N$29,'Manches 1 à 9'!$R$29,'Manches 1 à 9'!$V$29,'Manches 1 à 9'!$Z$29,'Manches 1 à 9'!$AD$29,'Manches 1 à 9'!$AH$29,'Manches 1 à 9'!$AL$29)</c:f>
              <c:numCache/>
            </c:numRef>
          </c:val>
          <c:smooth val="0"/>
        </c:ser>
        <c:ser>
          <c:idx val="23"/>
          <c:order val="23"/>
          <c:tx>
            <c:v>120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('Manches 1 à 9'!$F$31,'Manches 1 à 9'!$J$31,'Manches 1 à 9'!$N$31,'Manches 1 à 9'!$R$31,'Manches 1 à 9'!$V$31,'Manches 1 à 9'!$Z$31,'Manches 1 à 9'!$AD$31,'Manches 1 à 9'!$AH$31,'Manches 1 à 9'!$AL$31)</c:f>
              <c:numCache/>
            </c:numRef>
          </c:val>
          <c:smooth val="0"/>
        </c:ser>
        <c:ser>
          <c:idx val="24"/>
          <c:order val="24"/>
          <c:tx>
            <c:v>Pierre</c:v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('Manches 1 à 9'!$F$32,'Manches 1 à 9'!$J$32,'Manches 1 à 9'!$N$32,'Manches 1 à 9'!$R$32,'Manches 1 à 9'!$V$32,'Manches 1 à 9'!$Z$32,'Manches 1 à 9'!$AD$32,'Manches 1 à 9'!$AH$32,'Manches 1 à 9'!$AL$32)</c:f>
              <c:numCache/>
            </c:numRef>
          </c:val>
          <c:smooth val="0"/>
        </c:ser>
        <c:ser>
          <c:idx val="25"/>
          <c:order val="25"/>
          <c:tx>
            <c:v>Momo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('Manches 1 à 9'!$F$33,'Manches 1 à 9'!$J$33,'Manches 1 à 9'!$N$33,'Manches 1 à 9'!$R$33,'Manches 1 à 9'!$V$33,'Manches 1 à 9'!$Z$33,'Manches 1 à 9'!$AD$33,'Manches 1 à 9'!$AH$33,'Manches 1 à 9'!$AL$33)</c:f>
              <c:numCache/>
            </c:numRef>
          </c:val>
          <c:smooth val="0"/>
        </c:ser>
        <c:marker val="1"/>
        <c:axId val="9774017"/>
        <c:axId val="20857290"/>
      </c:lineChart>
      <c:catAx>
        <c:axId val="977401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Manches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57290"/>
        <c:crosses val="max"/>
        <c:auto val="1"/>
        <c:lblOffset val="100"/>
        <c:tickLblSkip val="1"/>
        <c:noMultiLvlLbl val="0"/>
      </c:catAx>
      <c:valAx>
        <c:axId val="20857290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Classement manche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1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74017"/>
        <c:crossesAt val="1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8125"/>
          <c:y val="0"/>
          <c:w val="0.0635"/>
          <c:h val="0.756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969696"/>
                </a:solidFill>
              </a:rPr>
              <a:t>Meilleurs tours manche 8</a:t>
            </a:r>
          </a:p>
        </c:rich>
      </c:tx>
      <c:layout>
        <c:manualLayout>
          <c:xMode val="factor"/>
          <c:yMode val="factor"/>
          <c:x val="-0.001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088"/>
          <c:w val="0.97725"/>
          <c:h val="0.9862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'Manches 1 à 9'!$D$7:$D$30</c:f>
              <c:strCache/>
            </c:strRef>
          </c:cat>
          <c:val>
            <c:numRef>
              <c:f>'Manches 1 à 9'!$AJ$7:$AJ$30</c:f>
              <c:numCache/>
            </c:numRef>
          </c:val>
        </c:ser>
        <c:overlap val="100"/>
        <c:axId val="2928491"/>
        <c:axId val="26356420"/>
      </c:barChart>
      <c:catAx>
        <c:axId val="29284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356420"/>
        <c:crossesAt val="0"/>
        <c:auto val="1"/>
        <c:lblOffset val="100"/>
        <c:tickLblSkip val="1"/>
        <c:noMultiLvlLbl val="0"/>
      </c:catAx>
      <c:valAx>
        <c:axId val="26356420"/>
        <c:scaling>
          <c:orientation val="minMax"/>
          <c:max val="16"/>
          <c:min val="0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28491"/>
        <c:crossesAt val="1"/>
        <c:crossBetween val="between"/>
        <c:dispUnits/>
        <c:majorUnit val="1"/>
        <c:min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66CC"/>
                </a:solidFill>
              </a:rPr>
              <a:t>Meilleurs tours manche 9</a:t>
            </a:r>
          </a:p>
        </c:rich>
      </c:tx>
      <c:layout>
        <c:manualLayout>
          <c:xMode val="factor"/>
          <c:yMode val="factor"/>
          <c:x val="-0.001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088"/>
          <c:w val="0.9735"/>
          <c:h val="0.7522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'Manches 1 à 9'!$D$7:$D$30</c:f>
              <c:strCache/>
            </c:strRef>
          </c:cat>
          <c:val>
            <c:numRef>
              <c:f>'Manches 1 à 9'!$AN$7:$AN$30</c:f>
              <c:numCache/>
            </c:numRef>
          </c:val>
        </c:ser>
        <c:overlap val="100"/>
        <c:axId val="35881189"/>
        <c:axId val="54495246"/>
      </c:barChart>
      <c:catAx>
        <c:axId val="358811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495246"/>
        <c:crossesAt val="0"/>
        <c:auto val="1"/>
        <c:lblOffset val="100"/>
        <c:tickLblSkip val="1"/>
        <c:noMultiLvlLbl val="0"/>
      </c:catAx>
      <c:valAx>
        <c:axId val="54495246"/>
        <c:scaling>
          <c:orientation val="minMax"/>
          <c:max val="16"/>
          <c:min val="0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5881189"/>
        <c:crossesAt val="1"/>
        <c:crossBetween val="between"/>
        <c:dispUnits/>
        <c:majorUnit val="1"/>
        <c:min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positions au championnat</a:t>
            </a:r>
          </a:p>
        </c:rich>
      </c:tx>
      <c:layout>
        <c:manualLayout>
          <c:xMode val="factor"/>
          <c:yMode val="factor"/>
          <c:x val="-0.057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37"/>
          <c:w val="0.868"/>
          <c:h val="0.79"/>
        </c:manualLayout>
      </c:layout>
      <c:lineChart>
        <c:grouping val="standard"/>
        <c:varyColors val="0"/>
        <c:ser>
          <c:idx val="0"/>
          <c:order val="0"/>
          <c:tx>
            <c:strRef>
              <c:f>'Manches 1 à 9'!$D$11</c:f>
              <c:strCache>
                <c:ptCount val="1"/>
                <c:pt idx="0">
                  <c:v>Laminak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('Manches 1 à 9'!$F$3,'Manches 1 à 9'!$J$3,'Manches 1 à 9'!$N$3,'Manches 1 à 9'!$R$3,'Manches 1 à 9'!$V$3,'Manches 1 à 9'!$Z$3,'Manches 1 à 9'!$AD$3,'Manches 1 à 9'!$AH$3)</c:f>
              <c:strCache/>
            </c:strRef>
          </c:cat>
          <c:val>
            <c:numRef>
              <c:f>('Manches 1 à 9'!$I$11,'Manches 1 à 9'!$M$11,'Manches 1 à 9'!$Q$11,'Manches 1 à 9'!$U$11,'Manches 1 à 9'!$Y$11,'Manches 1 à 9'!$AC$11,'Manches 1 à 9'!$AG$11,'Manches 1 à 9'!$AK$11,'Manches 1 à 9'!$AO$11)</c:f>
              <c:numCache/>
            </c:numRef>
          </c:val>
          <c:smooth val="0"/>
        </c:ser>
        <c:ser>
          <c:idx val="1"/>
          <c:order val="1"/>
          <c:tx>
            <c:strRef>
              <c:f>'Manches 1 à 9'!$D$18</c:f>
              <c:strCache>
                <c:ptCount val="1"/>
                <c:pt idx="0">
                  <c:v>Calimero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('Manches 1 à 9'!$F$3,'Manches 1 à 9'!$J$3,'Manches 1 à 9'!$N$3,'Manches 1 à 9'!$R$3,'Manches 1 à 9'!$V$3,'Manches 1 à 9'!$Z$3,'Manches 1 à 9'!$AD$3,'Manches 1 à 9'!$AH$3)</c:f>
              <c:strCache/>
            </c:strRef>
          </c:cat>
          <c:val>
            <c:numRef>
              <c:f>('Manches 1 à 9'!$I$18,'Manches 1 à 9'!$M$18,'Manches 1 à 9'!$Q$18,'Manches 1 à 9'!$U$18,'Manches 1 à 9'!$Y$18,'Manches 1 à 9'!$AC$18,'Manches 1 à 9'!$AG$18,'Manches 1 à 9'!$AK$18,'Manches 1 à 9'!$AO$18)</c:f>
              <c:numCache/>
            </c:numRef>
          </c:val>
          <c:smooth val="0"/>
        </c:ser>
        <c:ser>
          <c:idx val="2"/>
          <c:order val="2"/>
          <c:tx>
            <c:strRef>
              <c:f>'Manches 1 à 9'!$D$9</c:f>
              <c:strCache>
                <c:ptCount val="1"/>
                <c:pt idx="0">
                  <c:v>David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('Manches 1 à 9'!$F$3,'Manches 1 à 9'!$J$3,'Manches 1 à 9'!$N$3,'Manches 1 à 9'!$R$3,'Manches 1 à 9'!$V$3,'Manches 1 à 9'!$Z$3,'Manches 1 à 9'!$AD$3,'Manches 1 à 9'!$AH$3)</c:f>
              <c:strCache/>
            </c:strRef>
          </c:cat>
          <c:val>
            <c:numRef>
              <c:f>('Manches 1 à 9'!$I$9,'Manches 1 à 9'!$M$9,'Manches 1 à 9'!$Q$9,'Manches 1 à 9'!$U$9,'Manches 1 à 9'!$Y$9,'Manches 1 à 9'!$AC$9,'Manches 1 à 9'!$AG$9,'Manches 1 à 9'!$AK$9,'Manches 1 à 9'!$AO$9)</c:f>
              <c:numCache/>
            </c:numRef>
          </c:val>
          <c:smooth val="0"/>
        </c:ser>
        <c:ser>
          <c:idx val="5"/>
          <c:order val="3"/>
          <c:tx>
            <c:strRef>
              <c:f>'Manches 1 à 9'!$D$7</c:f>
              <c:strCache>
                <c:ptCount val="1"/>
                <c:pt idx="0">
                  <c:v>LePascual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('Manches 1 à 9'!$F$3,'Manches 1 à 9'!$J$3,'Manches 1 à 9'!$N$3,'Manches 1 à 9'!$R$3,'Manches 1 à 9'!$V$3,'Manches 1 à 9'!$Z$3,'Manches 1 à 9'!$AD$3,'Manches 1 à 9'!$AH$3)</c:f>
              <c:strCache/>
            </c:strRef>
          </c:cat>
          <c:val>
            <c:numRef>
              <c:f>('Manches 1 à 9'!$I$7,'Manches 1 à 9'!$M$7,'Manches 1 à 9'!$Q$7,'Manches 1 à 9'!$U$7,'Manches 1 à 9'!$Y$7,'Manches 1 à 9'!$AC$7,'Manches 1 à 9'!$AG$7,'Manches 1 à 9'!$AK$7,'Manches 1 à 9'!$AO$7)</c:f>
              <c:numCache/>
            </c:numRef>
          </c:val>
          <c:smooth val="0"/>
        </c:ser>
        <c:ser>
          <c:idx val="6"/>
          <c:order val="4"/>
          <c:tx>
            <c:strRef>
              <c:f>'Manches 1 à 9'!$D$13</c:f>
              <c:strCache>
                <c:ptCount val="1"/>
                <c:pt idx="0">
                  <c:v>Sea Sex &amp; Slot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('Manches 1 à 9'!$F$3,'Manches 1 à 9'!$J$3,'Manches 1 à 9'!$N$3,'Manches 1 à 9'!$R$3,'Manches 1 à 9'!$V$3,'Manches 1 à 9'!$Z$3,'Manches 1 à 9'!$AD$3,'Manches 1 à 9'!$AH$3)</c:f>
              <c:strCache/>
            </c:strRef>
          </c:cat>
          <c:val>
            <c:numRef>
              <c:f>('Manches 1 à 9'!$I$13,'Manches 1 à 9'!$M$13,'Manches 1 à 9'!$Q$13,'Manches 1 à 9'!$U$13,'Manches 1 à 9'!$Y$13,'Manches 1 à 9'!$AC$13,'Manches 1 à 9'!$AG$13,'Manches 1 à 9'!$AK$13,'Manches 1 à 9'!$AO$13)</c:f>
              <c:numCache/>
            </c:numRef>
          </c:val>
          <c:smooth val="0"/>
        </c:ser>
        <c:ser>
          <c:idx val="8"/>
          <c:order val="5"/>
          <c:tx>
            <c:strRef>
              <c:f>'Manches 1 à 9'!$D$8</c:f>
              <c:strCache>
                <c:ptCount val="1"/>
                <c:pt idx="0">
                  <c:v>Pablo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('Manches 1 à 9'!$F$3,'Manches 1 à 9'!$J$3,'Manches 1 à 9'!$N$3,'Manches 1 à 9'!$R$3,'Manches 1 à 9'!$V$3,'Manches 1 à 9'!$Z$3,'Manches 1 à 9'!$AD$3,'Manches 1 à 9'!$AH$3)</c:f>
              <c:strCache/>
            </c:strRef>
          </c:cat>
          <c:val>
            <c:numRef>
              <c:f>('Manches 1 à 9'!$I$8,'Manches 1 à 9'!$M$8,'Manches 1 à 9'!$Q$8,'Manches 1 à 9'!$U$8,'Manches 1 à 9'!$Y$8,'Manches 1 à 9'!$AC$8,'Manches 1 à 9'!$AG$8,'Manches 1 à 9'!$AK$8,'Manches 1 à 9'!$AO$8)</c:f>
              <c:numCache/>
            </c:numRef>
          </c:val>
          <c:smooth val="0"/>
        </c:ser>
        <c:ser>
          <c:idx val="9"/>
          <c:order val="6"/>
          <c:tx>
            <c:strRef>
              <c:f>'Manches 1 à 9'!$D$10</c:f>
              <c:strCache>
                <c:ptCount val="1"/>
                <c:pt idx="0">
                  <c:v>Philvit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('Manches 1 à 9'!$F$3,'Manches 1 à 9'!$J$3,'Manches 1 à 9'!$N$3,'Manches 1 à 9'!$R$3,'Manches 1 à 9'!$V$3,'Manches 1 à 9'!$Z$3,'Manches 1 à 9'!$AD$3,'Manches 1 à 9'!$AH$3)</c:f>
              <c:strCache/>
            </c:strRef>
          </c:cat>
          <c:val>
            <c:numRef>
              <c:f>('Manches 1 à 9'!$I$10,'Manches 1 à 9'!$M$10,'Manches 1 à 9'!$Q$10,'Manches 1 à 9'!$U$10,'Manches 1 à 9'!$Y$10,'Manches 1 à 9'!$AC$10,'Manches 1 à 9'!$AG$10,'Manches 1 à 9'!$AK$10,'Manches 1 à 9'!$AO$10)</c:f>
              <c:numCache/>
            </c:numRef>
          </c:val>
          <c:smooth val="0"/>
        </c:ser>
        <c:ser>
          <c:idx val="10"/>
          <c:order val="7"/>
          <c:tx>
            <c:strRef>
              <c:f>'Manches 1 à 9'!$D$25</c:f>
              <c:strCache>
                <c:ptCount val="1"/>
                <c:pt idx="0">
                  <c:v>Midas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('Manches 1 à 9'!$F$3,'Manches 1 à 9'!$J$3,'Manches 1 à 9'!$N$3,'Manches 1 à 9'!$R$3,'Manches 1 à 9'!$V$3,'Manches 1 à 9'!$Z$3,'Manches 1 à 9'!$AD$3,'Manches 1 à 9'!$AH$3)</c:f>
              <c:strCache/>
            </c:strRef>
          </c:cat>
          <c:val>
            <c:numRef>
              <c:f>('Manches 1 à 9'!$I$25,'Manches 1 à 9'!$M$25,'Manches 1 à 9'!$Q$25,'Manches 1 à 9'!$U$25,'Manches 1 à 9'!$Y$25,'Manches 1 à 9'!$AC$25,'Manches 1 à 9'!$AG$25,'Manches 1 à 9'!$AK$25,'Manches 1 à 9'!$AO$25)</c:f>
              <c:numCache/>
            </c:numRef>
          </c:val>
          <c:smooth val="0"/>
        </c:ser>
        <c:ser>
          <c:idx val="11"/>
          <c:order val="8"/>
          <c:tx>
            <c:strRef>
              <c:f>'Manches 1 à 9'!$D$14</c:f>
              <c:strCache>
                <c:ptCount val="1"/>
                <c:pt idx="0">
                  <c:v>Roc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('Manches 1 à 9'!$F$3,'Manches 1 à 9'!$J$3,'Manches 1 à 9'!$N$3,'Manches 1 à 9'!$R$3,'Manches 1 à 9'!$V$3,'Manches 1 à 9'!$Z$3,'Manches 1 à 9'!$AD$3,'Manches 1 à 9'!$AH$3)</c:f>
              <c:strCache/>
            </c:strRef>
          </c:cat>
          <c:val>
            <c:numRef>
              <c:f>('Manches 1 à 9'!$I$14,'Manches 1 à 9'!$M$14,'Manches 1 à 9'!$Q$14,'Manches 1 à 9'!$U$14,'Manches 1 à 9'!$Y$14,'Manches 1 à 9'!$AC$14,'Manches 1 à 9'!$AG$14,'Manches 1 à 9'!$AK$14,'Manches 1 à 9'!$AO$14)</c:f>
              <c:numCache/>
            </c:numRef>
          </c:val>
          <c:smooth val="0"/>
        </c:ser>
        <c:ser>
          <c:idx val="3"/>
          <c:order val="9"/>
          <c:tx>
            <c:strRef>
              <c:f>'Manches 1 à 9'!$D$26</c:f>
              <c:strCache>
                <c:ptCount val="1"/>
                <c:pt idx="0">
                  <c:v>Darington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('Manches 1 à 9'!$F$3,'Manches 1 à 9'!$J$3,'Manches 1 à 9'!$N$3,'Manches 1 à 9'!$R$3,'Manches 1 à 9'!$V$3,'Manches 1 à 9'!$Z$3,'Manches 1 à 9'!$AD$3,'Manches 1 à 9'!$AH$3)</c:f>
              <c:strCache/>
            </c:strRef>
          </c:cat>
          <c:val>
            <c:numRef>
              <c:f>('Manches 1 à 9'!$I$26,'Manches 1 à 9'!$M$26,'Manches 1 à 9'!$Q$26,'Manches 1 à 9'!$U$26,'Manches 1 à 9'!$Y$26,'Manches 1 à 9'!$AC$26,'Manches 1 à 9'!$AG$26,'Manches 1 à 9'!$AK$26,'Manches 1 à 9'!$AO$26)</c:f>
              <c:numCache/>
            </c:numRef>
          </c:val>
          <c:smooth val="0"/>
        </c:ser>
        <c:ser>
          <c:idx val="4"/>
          <c:order val="10"/>
          <c:tx>
            <c:strRef>
              <c:f>'Manches 1 à 9'!$D$28</c:f>
              <c:strCache>
                <c:ptCount val="1"/>
                <c:pt idx="0">
                  <c:v>Satanas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('Manches 1 à 9'!$F$3,'Manches 1 à 9'!$J$3,'Manches 1 à 9'!$N$3,'Manches 1 à 9'!$R$3,'Manches 1 à 9'!$V$3,'Manches 1 à 9'!$Z$3,'Manches 1 à 9'!$AD$3,'Manches 1 à 9'!$AH$3)</c:f>
              <c:strCache/>
            </c:strRef>
          </c:cat>
          <c:val>
            <c:numRef>
              <c:f>('Manches 1 à 9'!$I$28,'Manches 1 à 9'!$M$28,'Manches 1 à 9'!$Q$28,'Manches 1 à 9'!$U$28,'Manches 1 à 9'!$Y$28,'Manches 1 à 9'!$AC$28,'Manches 1 à 9'!$AG$28,'Manches 1 à 9'!$AK$28,'Manches 1 à 9'!$AO$28)</c:f>
              <c:numCache/>
            </c:numRef>
          </c:val>
          <c:smooth val="0"/>
        </c:ser>
        <c:ser>
          <c:idx val="7"/>
          <c:order val="11"/>
          <c:tx>
            <c:strRef>
              <c:f>'Manches 1 à 9'!$D$23</c:f>
              <c:strCache>
                <c:ptCount val="1"/>
                <c:pt idx="0">
                  <c:v>Cloclo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('Manches 1 à 9'!$F$3,'Manches 1 à 9'!$J$3,'Manches 1 à 9'!$N$3,'Manches 1 à 9'!$R$3,'Manches 1 à 9'!$V$3,'Manches 1 à 9'!$Z$3,'Manches 1 à 9'!$AD$3,'Manches 1 à 9'!$AH$3)</c:f>
              <c:strCache/>
            </c:strRef>
          </c:cat>
          <c:val>
            <c:numRef>
              <c:f>('Manches 1 à 9'!$I$23,'Manches 1 à 9'!$M$23,'Manches 1 à 9'!$Q$23,'Manches 1 à 9'!$U$23,'Manches 1 à 9'!$Y$23,'Manches 1 à 9'!$AC$23,'Manches 1 à 9'!$AG$23,'Manches 1 à 9'!$AK$23,'Manches 1 à 9'!$AO$23)</c:f>
              <c:numCache/>
            </c:numRef>
          </c:val>
          <c:smooth val="0"/>
        </c:ser>
        <c:ser>
          <c:idx val="12"/>
          <c:order val="12"/>
          <c:tx>
            <c:strRef>
              <c:f>'Manches 1 à 9'!$D$16</c:f>
              <c:strCache>
                <c:ptCount val="1"/>
                <c:pt idx="0">
                  <c:v>VW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('Manches 1 à 9'!$F$3,'Manches 1 à 9'!$J$3,'Manches 1 à 9'!$N$3,'Manches 1 à 9'!$R$3,'Manches 1 à 9'!$V$3,'Manches 1 à 9'!$Z$3,'Manches 1 à 9'!$AD$3,'Manches 1 à 9'!$AH$3)</c:f>
              <c:strCache/>
            </c:strRef>
          </c:cat>
          <c:val>
            <c:numRef>
              <c:f>('Manches 1 à 9'!$I$16,'Manches 1 à 9'!$M$16,'Manches 1 à 9'!$Q$16,'Manches 1 à 9'!$U$16,'Manches 1 à 9'!$Y$16,'Manches 1 à 9'!$AC$16,'Manches 1 à 9'!$AG$16,'Manches 1 à 9'!$AK$16,'Manches 1 à 9'!$AO$16)</c:f>
              <c:numCache/>
            </c:numRef>
          </c:val>
          <c:smooth val="0"/>
        </c:ser>
        <c:ser>
          <c:idx val="13"/>
          <c:order val="13"/>
          <c:tx>
            <c:strRef>
              <c:f>'Manches 1 à 9'!$D$12</c:f>
              <c:strCache>
                <c:ptCount val="1"/>
                <c:pt idx="0">
                  <c:v>Taras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('Manches 1 à 9'!$F$3,'Manches 1 à 9'!$J$3,'Manches 1 à 9'!$N$3,'Manches 1 à 9'!$R$3,'Manches 1 à 9'!$V$3,'Manches 1 à 9'!$Z$3,'Manches 1 à 9'!$AD$3,'Manches 1 à 9'!$AH$3)</c:f>
              <c:strCache/>
            </c:strRef>
          </c:cat>
          <c:val>
            <c:numRef>
              <c:f>('Manches 1 à 9'!$I$12,'Manches 1 à 9'!$M$12,'Manches 1 à 9'!$Q$12,'Manches 1 à 9'!$U$12,'Manches 1 à 9'!$Y$12,'Manches 1 à 9'!$AC$12,'Manches 1 à 9'!$AG$12,'Manches 1 à 9'!$AK$12,'Manches 1 à 9'!$AO$12)</c:f>
              <c:numCache/>
            </c:numRef>
          </c:val>
          <c:smooth val="0"/>
        </c:ser>
        <c:ser>
          <c:idx val="14"/>
          <c:order val="14"/>
          <c:tx>
            <c:strRef>
              <c:f>'Manches 1 à 9'!$D$22</c:f>
              <c:strCache>
                <c:ptCount val="1"/>
                <c:pt idx="0">
                  <c:v>Poussin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('Manches 1 à 9'!$F$3,'Manches 1 à 9'!$J$3,'Manches 1 à 9'!$N$3,'Manches 1 à 9'!$R$3,'Manches 1 à 9'!$V$3,'Manches 1 à 9'!$Z$3,'Manches 1 à 9'!$AD$3,'Manches 1 à 9'!$AH$3)</c:f>
              <c:strCache/>
            </c:strRef>
          </c:cat>
          <c:val>
            <c:numRef>
              <c:f>('Manches 1 à 9'!$I$22,'Manches 1 à 9'!$M$22,'Manches 1 à 9'!$Q$22,'Manches 1 à 9'!$U$22,'Manches 1 à 9'!$Y$22,'Manches 1 à 9'!$AC$22,'Manches 1 à 9'!$AG$22,'Manches 1 à 9'!$AK$22,'Manches 1 à 9'!$AO$22)</c:f>
              <c:numCache/>
            </c:numRef>
          </c:val>
          <c:smooth val="0"/>
        </c:ser>
        <c:ser>
          <c:idx val="15"/>
          <c:order val="15"/>
          <c:tx>
            <c:strRef>
              <c:f>'Manches 1 à 9'!$D$21</c:f>
              <c:strCache>
                <c:ptCount val="1"/>
                <c:pt idx="0">
                  <c:v>VetteOne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('Manches 1 à 9'!$F$3,'Manches 1 à 9'!$J$3,'Manches 1 à 9'!$N$3,'Manches 1 à 9'!$R$3,'Manches 1 à 9'!$V$3,'Manches 1 à 9'!$Z$3,'Manches 1 à 9'!$AD$3,'Manches 1 à 9'!$AH$3)</c:f>
              <c:strCache/>
            </c:strRef>
          </c:cat>
          <c:val>
            <c:numRef>
              <c:f>('Manches 1 à 9'!$I$21,'Manches 1 à 9'!$M$21,'Manches 1 à 9'!$Q$21,'Manches 1 à 9'!$U$21,'Manches 1 à 9'!$Y$21,'Manches 1 à 9'!$AC$21,'Manches 1 à 9'!$AG$21,'Manches 1 à 9'!$AK$21,'Manches 1 à 9'!$AO$21)</c:f>
              <c:numCache/>
            </c:numRef>
          </c:val>
          <c:smooth val="0"/>
        </c:ser>
        <c:ser>
          <c:idx val="16"/>
          <c:order val="16"/>
          <c:tx>
            <c:strRef>
              <c:f>'Manches 1 à 9'!$D$24</c:f>
              <c:strCache>
                <c:ptCount val="1"/>
                <c:pt idx="0">
                  <c:v>Bibi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('Manches 1 à 9'!$F$3,'Manches 1 à 9'!$J$3,'Manches 1 à 9'!$N$3,'Manches 1 à 9'!$R$3,'Manches 1 à 9'!$V$3,'Manches 1 à 9'!$Z$3,'Manches 1 à 9'!$AD$3,'Manches 1 à 9'!$AH$3)</c:f>
              <c:strCache/>
            </c:strRef>
          </c:cat>
          <c:val>
            <c:numRef>
              <c:f>('Manches 1 à 9'!$I$24,'Manches 1 à 9'!$M$24,'Manches 1 à 9'!$Q$24,'Manches 1 à 9'!$U$24,'Manches 1 à 9'!$Y$24,'Manches 1 à 9'!$AC$24,'Manches 1 à 9'!$AG$24,'Manches 1 à 9'!$AK$24,'Manches 1 à 9'!$AO$24)</c:f>
              <c:numCache/>
            </c:numRef>
          </c:val>
          <c:smooth val="0"/>
        </c:ser>
        <c:ser>
          <c:idx val="17"/>
          <c:order val="17"/>
          <c:tx>
            <c:strRef>
              <c:f>'Manches 1 à 9'!$D$15</c:f>
              <c:strCache>
                <c:ptCount val="1"/>
                <c:pt idx="0">
                  <c:v>Gravillon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cat>
            <c:strRef>
              <c:f>('Manches 1 à 9'!$F$3,'Manches 1 à 9'!$J$3,'Manches 1 à 9'!$N$3,'Manches 1 à 9'!$R$3,'Manches 1 à 9'!$V$3,'Manches 1 à 9'!$Z$3,'Manches 1 à 9'!$AD$3,'Manches 1 à 9'!$AH$3)</c:f>
              <c:strCache/>
            </c:strRef>
          </c:cat>
          <c:val>
            <c:numRef>
              <c:f>('Manches 1 à 9'!$I$15,'Manches 1 à 9'!$M$15,'Manches 1 à 9'!$Q$15,'Manches 1 à 9'!$U$15,'Manches 1 à 9'!$Y$15,'Manches 1 à 9'!$AC$15,'Manches 1 à 9'!$AG$15,'Manches 1 à 9'!$AK$15,'Manches 1 à 9'!$AO$15)</c:f>
              <c:numCache/>
            </c:numRef>
          </c:val>
          <c:smooth val="0"/>
        </c:ser>
        <c:ser>
          <c:idx val="18"/>
          <c:order val="18"/>
          <c:tx>
            <c:v>Enzo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('Manches 1 à 9'!$I$20,'Manches 1 à 9'!$M$20,'Manches 1 à 9'!$Q$20,'Manches 1 à 9'!$U$20,'Manches 1 à 9'!$Y$20,'Manches 1 à 9'!$AC$20,'Manches 1 à 9'!$AG$20,'Manches 1 à 9'!$AK$20,'Manches 1 à 9'!$AO$20)</c:f>
              <c:numCache/>
            </c:numRef>
          </c:val>
          <c:smooth val="0"/>
        </c:ser>
        <c:ser>
          <c:idx val="19"/>
          <c:order val="19"/>
          <c:tx>
            <c:v>JeanJean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('Manches 1 à 9'!$I$19,'Manches 1 à 9'!$M$19,'Manches 1 à 9'!$Q$19,'Manches 1 à 9'!$U$19,'Manches 1 à 9'!$Y$19,'Manches 1 à 9'!$AC$19,'Manches 1 à 9'!$AG$19,'Manches 1 à 9'!$AK$19,'Manches 1 à 9'!$AO$19)</c:f>
              <c:numCache/>
            </c:numRef>
          </c:val>
          <c:smooth val="0"/>
        </c:ser>
        <c:ser>
          <c:idx val="20"/>
          <c:order val="20"/>
          <c:tx>
            <c:v>Mickey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('Manches 1 à 9'!$I$17,'Manches 1 à 9'!$M$17,'Manches 1 à 9'!$Q$17,'Manches 1 à 9'!$U$17,'Manches 1 à 9'!$Y$17,'Manches 1 à 9'!$AC$17,'Manches 1 à 9'!$AG$17,'Manches 1 à 9'!$AK$17,'Manches 1 à 9'!$AO$17)</c:f>
              <c:numCache/>
            </c:numRef>
          </c:val>
          <c:smooth val="0"/>
        </c:ser>
        <c:ser>
          <c:idx val="21"/>
          <c:order val="21"/>
          <c:tx>
            <c:strRef>
              <c:f>'Manches 1 à 9'!$D$28</c:f>
              <c:strCache>
                <c:ptCount val="1"/>
                <c:pt idx="0">
                  <c:v>Satanas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('Manches 1 à 9'!$I$28,'Manches 1 à 9'!$M$28,'Manches 1 à 9'!$Q$28,'Manches 1 à 9'!$U$28,'Manches 1 à 9'!$Y$28,'Manches 1 à 9'!$AC$28,'Manches 1 à 9'!$AG$28,'Manches 1 à 9'!$AK$28,'Manches 1 à 9'!$AO$28)</c:f>
              <c:numCache/>
            </c:numRef>
          </c:val>
          <c:smooth val="0"/>
        </c:ser>
        <c:ser>
          <c:idx val="22"/>
          <c:order val="22"/>
          <c:tx>
            <c:strRef>
              <c:f>'Manches 1 à 9'!$D$29</c:f>
              <c:strCache>
                <c:ptCount val="1"/>
                <c:pt idx="0">
                  <c:v>Macadam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('Manches 1 à 9'!$I$29,'Manches 1 à 9'!$M$29,'Manches 1 à 9'!$Q$29,'Manches 1 à 9'!$U$29,'Manches 1 à 9'!$Y$29,'Manches 1 à 9'!$AC$29,'Manches 1 à 9'!$AG$29,'Manches 1 à 9'!$AK$29,'Manches 1 à 9'!$AO$29)</c:f>
              <c:numCache/>
            </c:numRef>
          </c:val>
          <c:smooth val="0"/>
        </c:ser>
        <c:ser>
          <c:idx val="23"/>
          <c:order val="23"/>
          <c:tx>
            <c:v>120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('Manches 1 à 9'!$I$31,'Manches 1 à 9'!$M$31,'Manches 1 à 9'!$Q$31,'Manches 1 à 9'!$U$31,'Manches 1 à 9'!$Y$31,'Manches 1 à 9'!$AC$31,'Manches 1 à 9'!$AG$31,'Manches 1 à 9'!$AK$31,'Manches 1 à 9'!$AO$31)</c:f>
              <c:numCache/>
            </c:numRef>
          </c:val>
          <c:smooth val="0"/>
        </c:ser>
        <c:ser>
          <c:idx val="24"/>
          <c:order val="24"/>
          <c:tx>
            <c:v>Pierre</c:v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('Manches 1 à 9'!$I$32,'Manches 1 à 9'!$M$32,'Manches 1 à 9'!$Q$32,'Manches 1 à 9'!$U$32,'Manches 1 à 9'!$Y$32,'Manches 1 à 9'!$AC$32,'Manches 1 à 9'!$AG$32,'Manches 1 à 9'!$AK$32,'Manches 1 à 9'!$AO$32)</c:f>
              <c:numCache/>
            </c:numRef>
          </c:val>
          <c:smooth val="0"/>
        </c:ser>
        <c:ser>
          <c:idx val="25"/>
          <c:order val="25"/>
          <c:tx>
            <c:v>Momo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('Manches 1 à 9'!$I$33,'Manches 1 à 9'!$M$33,'Manches 1 à 9'!$Q$33,'Manches 1 à 9'!$U$33,'Manches 1 à 9'!$Y$33,'Manches 1 à 9'!$AC$33,'Manches 1 à 9'!$AG$33,'Manches 1 à 9'!$AK$33,'Manches 1 à 9'!$AO$33)</c:f>
              <c:numCache/>
            </c:numRef>
          </c:val>
          <c:smooth val="0"/>
        </c:ser>
        <c:ser>
          <c:idx val="26"/>
          <c:order val="26"/>
          <c:tx>
            <c:strRef>
              <c:f>'Manches 1 à 9'!$D$27</c:f>
              <c:strCache>
                <c:ptCount val="1"/>
                <c:pt idx="0">
                  <c:v>Boombastic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('Manches 1 à 9'!$I$27,'Manches 1 à 9'!$M$27,'Manches 1 à 9'!$Q$27,'Manches 1 à 9'!$U$27,'Manches 1 à 9'!$Y$27,'Manches 1 à 9'!$AC$27,'Manches 1 à 9'!$AG$27,'Manches 1 à 9'!$AK$27,'Manches 1 à 9'!$AO$27)</c:f>
              <c:numCache/>
            </c:numRef>
          </c:val>
          <c:smooth val="0"/>
        </c:ser>
        <c:marker val="1"/>
        <c:axId val="53497883"/>
        <c:axId val="11718900"/>
      </c:lineChart>
      <c:catAx>
        <c:axId val="5349788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Manches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18900"/>
        <c:crosses val="max"/>
        <c:auto val="1"/>
        <c:lblOffset val="100"/>
        <c:tickLblSkip val="1"/>
        <c:noMultiLvlLbl val="0"/>
      </c:catAx>
      <c:valAx>
        <c:axId val="11718900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Position au championnat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97883"/>
        <c:crossesAt val="1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7"/>
          <c:y val="0"/>
          <c:w val="0.0425"/>
          <c:h val="0.836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99CC00"/>
                </a:solidFill>
              </a:rPr>
              <a:t>Meilleurs tours manche 1 </a:t>
            </a:r>
          </a:p>
        </c:rich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9025"/>
          <c:w val="0.978"/>
          <c:h val="0.9175"/>
        </c:manualLayout>
      </c:layout>
      <c:barChart>
        <c:barDir val="col"/>
        <c:grouping val="stacked"/>
        <c:varyColors val="0"/>
        <c:ser>
          <c:idx val="1"/>
          <c:order val="0"/>
          <c:tx>
            <c:v>Meilleurs tours manche 1</c:v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'Manches 1 à 9'!$D$7:$D$28</c:f>
              <c:strCache/>
            </c:strRef>
          </c:cat>
          <c:val>
            <c:numRef>
              <c:f>'Manches 1 à 9'!$H$7:$H$28</c:f>
              <c:numCache/>
            </c:numRef>
          </c:val>
        </c:ser>
        <c:overlap val="100"/>
        <c:axId val="38361237"/>
        <c:axId val="9706814"/>
      </c:barChart>
      <c:catAx>
        <c:axId val="383612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706814"/>
        <c:crossesAt val="0"/>
        <c:auto val="1"/>
        <c:lblOffset val="100"/>
        <c:tickLblSkip val="1"/>
        <c:noMultiLvlLbl val="0"/>
      </c:catAx>
      <c:valAx>
        <c:axId val="9706814"/>
        <c:scaling>
          <c:orientation val="minMax"/>
          <c:max val="10"/>
          <c:min val="7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minorGridlines>
          <c:spPr>
            <a:ln w="3175">
              <a:solidFill>
                <a:srgbClr val="CCCC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361237"/>
        <c:crossesAt val="1"/>
        <c:crossBetween val="between"/>
        <c:dispUnits/>
        <c:majorUnit val="1"/>
        <c:min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FF6600"/>
                </a:solidFill>
              </a:rPr>
              <a:t>Meilleurs tours manche 2</a:t>
            </a:r>
          </a:p>
        </c:rich>
      </c:tx>
      <c:layout>
        <c:manualLayout>
          <c:xMode val="factor"/>
          <c:yMode val="factor"/>
          <c:x val="-0.001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905"/>
          <c:w val="0.9775"/>
          <c:h val="0.91775"/>
        </c:manualLayout>
      </c:layout>
      <c:barChart>
        <c:barDir val="col"/>
        <c:grouping val="stacked"/>
        <c:varyColors val="0"/>
        <c:ser>
          <c:idx val="1"/>
          <c:order val="0"/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cat>
            <c:strRef>
              <c:f>'Manches 1 à 9'!$D$7:$D$29</c:f>
              <c:strCache/>
            </c:strRef>
          </c:cat>
          <c:val>
            <c:numRef>
              <c:f>'Manches 1 à 9'!$L$7:$L$29</c:f>
              <c:numCache/>
            </c:numRef>
          </c:val>
        </c:ser>
        <c:overlap val="100"/>
        <c:axId val="20252463"/>
        <c:axId val="48054440"/>
      </c:barChart>
      <c:catAx>
        <c:axId val="202524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8054440"/>
        <c:crossesAt val="0"/>
        <c:auto val="1"/>
        <c:lblOffset val="100"/>
        <c:tickLblSkip val="1"/>
        <c:noMultiLvlLbl val="0"/>
      </c:catAx>
      <c:valAx>
        <c:axId val="48054440"/>
        <c:scaling>
          <c:orientation val="minMax"/>
          <c:max val="12.5"/>
          <c:min val="10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minorGridlines>
          <c:spPr>
            <a:ln w="3175">
              <a:solidFill>
                <a:srgbClr val="CCCCFF"/>
              </a:solidFill>
            </a:ln>
          </c:spPr>
        </c:minorGridlines>
        <c:delete val="0"/>
        <c:numFmt formatCode="0.00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0252463"/>
        <c:crossesAt val="1"/>
        <c:crossBetween val="between"/>
        <c:dispUnits/>
        <c:majorUnit val="1"/>
        <c:min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800080"/>
                </a:solidFill>
              </a:rPr>
              <a:t>Meilleurs tours manche 3</a:t>
            </a:r>
          </a:p>
        </c:rich>
      </c:tx>
      <c:layout>
        <c:manualLayout>
          <c:xMode val="factor"/>
          <c:yMode val="factor"/>
          <c:x val="-0.001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905"/>
          <c:w val="0.978"/>
          <c:h val="0.91775"/>
        </c:manualLayout>
      </c:layout>
      <c:barChart>
        <c:barDir val="col"/>
        <c:grouping val="stacked"/>
        <c:varyColors val="0"/>
        <c:ser>
          <c:idx val="1"/>
          <c:order val="0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'Manches 1 à 9'!$D$7:$D$30</c:f>
              <c:strCache/>
            </c:strRef>
          </c:cat>
          <c:val>
            <c:numRef>
              <c:f>'Manches 1 à 9'!$P$7:$P$30</c:f>
              <c:numCache/>
            </c:numRef>
          </c:val>
        </c:ser>
        <c:overlap val="100"/>
        <c:axId val="29836777"/>
        <c:axId val="95538"/>
      </c:barChart>
      <c:catAx>
        <c:axId val="298367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5538"/>
        <c:crossesAt val="0"/>
        <c:auto val="1"/>
        <c:lblOffset val="100"/>
        <c:tickLblSkip val="1"/>
        <c:noMultiLvlLbl val="0"/>
      </c:catAx>
      <c:valAx>
        <c:axId val="95538"/>
        <c:scaling>
          <c:orientation val="minMax"/>
          <c:max val="12.2"/>
          <c:min val="10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minorGridlines>
          <c:spPr>
            <a:ln w="3175">
              <a:solidFill>
                <a:srgbClr val="CCCCFF"/>
              </a:solidFill>
            </a:ln>
          </c:spPr>
        </c:minorGridlines>
        <c:delete val="0"/>
        <c:numFmt formatCode="0.00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836777"/>
        <c:crossesAt val="1"/>
        <c:crossBetween val="between"/>
        <c:dispUnits/>
        <c:majorUnit val="1"/>
        <c:min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CCFF"/>
                </a:solidFill>
              </a:rPr>
              <a:t>Meilleurs tours manche 4</a:t>
            </a:r>
          </a:p>
        </c:rich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9025"/>
          <c:w val="0.978"/>
          <c:h val="0.91775"/>
        </c:manualLayout>
      </c:layout>
      <c:barChart>
        <c:barDir val="col"/>
        <c:grouping val="stacked"/>
        <c:varyColors val="0"/>
        <c:ser>
          <c:idx val="1"/>
          <c:order val="0"/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'Manches 1 à 9'!$D$7:$D$32</c:f>
              <c:strCache/>
            </c:strRef>
          </c:cat>
          <c:val>
            <c:numRef>
              <c:f>'Manches 1 à 9'!$T$7:$T$32</c:f>
              <c:numCache/>
            </c:numRef>
          </c:val>
        </c:ser>
        <c:overlap val="100"/>
        <c:axId val="859843"/>
        <c:axId val="7738588"/>
      </c:barChart>
      <c:catAx>
        <c:axId val="8598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7738588"/>
        <c:crossesAt val="0"/>
        <c:auto val="1"/>
        <c:lblOffset val="100"/>
        <c:tickLblSkip val="1"/>
        <c:noMultiLvlLbl val="0"/>
      </c:catAx>
      <c:valAx>
        <c:axId val="7738588"/>
        <c:scaling>
          <c:orientation val="minMax"/>
          <c:max val="12"/>
          <c:min val="10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minorGridlines>
          <c:spPr>
            <a:ln w="3175">
              <a:solidFill>
                <a:srgbClr val="CCCCFF"/>
              </a:solidFill>
            </a:ln>
          </c:spPr>
        </c:minorGridlines>
        <c:delete val="0"/>
        <c:numFmt formatCode="0.00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859843"/>
        <c:crossesAt val="1"/>
        <c:crossBetween val="between"/>
        <c:dispUnits/>
        <c:majorUnit val="1"/>
        <c:min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FF8080"/>
                </a:solidFill>
              </a:rPr>
              <a:t>Meilleurs tours manche 6</a:t>
            </a:r>
          </a:p>
        </c:rich>
      </c:tx>
      <c:layout>
        <c:manualLayout>
          <c:xMode val="factor"/>
          <c:yMode val="factor"/>
          <c:x val="-0.001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905"/>
          <c:w val="0.97775"/>
          <c:h val="0.9175"/>
        </c:manualLayout>
      </c:layout>
      <c:barChart>
        <c:barDir val="col"/>
        <c:grouping val="stacked"/>
        <c:varyColors val="0"/>
        <c:ser>
          <c:idx val="1"/>
          <c:order val="0"/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'Manches 1 à 9'!$D$7:$D$30</c:f>
              <c:strCache/>
            </c:strRef>
          </c:cat>
          <c:val>
            <c:numRef>
              <c:f>'Manches 1 à 9'!$AB$7:$AB$30</c:f>
              <c:numCache/>
            </c:numRef>
          </c:val>
        </c:ser>
        <c:overlap val="100"/>
        <c:axId val="2538429"/>
        <c:axId val="22845862"/>
      </c:barChart>
      <c:catAx>
        <c:axId val="25384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2845862"/>
        <c:crossesAt val="0"/>
        <c:auto val="1"/>
        <c:lblOffset val="100"/>
        <c:tickLblSkip val="1"/>
        <c:noMultiLvlLbl val="0"/>
      </c:catAx>
      <c:valAx>
        <c:axId val="22845862"/>
        <c:scaling>
          <c:orientation val="minMax"/>
          <c:max val="11"/>
          <c:min val="9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minorGridlines>
          <c:spPr>
            <a:ln w="3175">
              <a:solidFill>
                <a:srgbClr val="CCCCFF"/>
              </a:solidFill>
            </a:ln>
          </c:spPr>
        </c:minorGridlines>
        <c:delete val="0"/>
        <c:numFmt formatCode="0.00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538429"/>
        <c:crossesAt val="1"/>
        <c:crossBetween val="between"/>
        <c:dispUnits/>
        <c:majorUnit val="1"/>
        <c:min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808080"/>
                </a:solidFill>
              </a:rPr>
              <a:t>Meilleurs tours manche 5</a:t>
            </a:r>
          </a:p>
        </c:rich>
      </c:tx>
      <c:layout>
        <c:manualLayout>
          <c:xMode val="factor"/>
          <c:yMode val="factor"/>
          <c:x val="-0.001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9025"/>
          <c:w val="0.9775"/>
          <c:h val="0.9175"/>
        </c:manualLayout>
      </c:layout>
      <c:barChart>
        <c:barDir val="col"/>
        <c:grouping val="stacked"/>
        <c:varyColors val="0"/>
        <c:ser>
          <c:idx val="1"/>
          <c:order val="0"/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'Manches 1 à 9'!$D$7:$D$30</c:f>
              <c:strCache/>
            </c:strRef>
          </c:cat>
          <c:val>
            <c:numRef>
              <c:f>'Manches 1 à 9'!$X$7:$X$30</c:f>
              <c:numCache/>
            </c:numRef>
          </c:val>
        </c:ser>
        <c:overlap val="100"/>
        <c:axId val="4286167"/>
        <c:axId val="38575504"/>
      </c:barChart>
      <c:catAx>
        <c:axId val="42861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575504"/>
        <c:crossesAt val="0"/>
        <c:auto val="1"/>
        <c:lblOffset val="100"/>
        <c:tickLblSkip val="1"/>
        <c:noMultiLvlLbl val="0"/>
      </c:catAx>
      <c:valAx>
        <c:axId val="38575504"/>
        <c:scaling>
          <c:orientation val="minMax"/>
          <c:max val="11"/>
          <c:min val="10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286167"/>
        <c:crossesAt val="1"/>
        <c:crossBetween val="between"/>
        <c:dispUnits/>
        <c:majorUnit val="1"/>
        <c:minorUnit val="0.0500000000000000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FF00FF"/>
                </a:solidFill>
              </a:rPr>
              <a:t>Meilleurs tours manche 7</a:t>
            </a:r>
          </a:p>
        </c:rich>
      </c:tx>
      <c:layout>
        <c:manualLayout>
          <c:xMode val="factor"/>
          <c:yMode val="factor"/>
          <c:x val="0.01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088"/>
          <c:w val="0.97675"/>
          <c:h val="0.98625"/>
        </c:manualLayout>
      </c:layout>
      <c:barChart>
        <c:barDir val="col"/>
        <c:grouping val="stacked"/>
        <c:varyColors val="0"/>
        <c:ser>
          <c:idx val="1"/>
          <c:order val="0"/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'Manches 1 à 9'!$D$7:$D$30</c:f>
              <c:strCache/>
            </c:strRef>
          </c:cat>
          <c:val>
            <c:numRef>
              <c:f>'Manches 1 à 9'!$AF$7:$AF$30</c:f>
              <c:numCache/>
            </c:numRef>
          </c:val>
        </c:ser>
        <c:overlap val="100"/>
        <c:axId val="11635217"/>
        <c:axId val="37608090"/>
      </c:barChart>
      <c:catAx>
        <c:axId val="116352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7608090"/>
        <c:crossesAt val="0"/>
        <c:auto val="1"/>
        <c:lblOffset val="100"/>
        <c:tickLblSkip val="1"/>
        <c:noMultiLvlLbl val="0"/>
      </c:catAx>
      <c:valAx>
        <c:axId val="37608090"/>
        <c:scaling>
          <c:orientation val="minMax"/>
          <c:max val="12.5"/>
          <c:min val="0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minorGridlines>
          <c:spPr>
            <a:ln w="3175">
              <a:solidFill>
                <a:srgbClr val="CCCCFF"/>
              </a:solidFill>
            </a:ln>
          </c:spPr>
        </c:minorGridlines>
        <c:delete val="0"/>
        <c:numFmt formatCode="0.00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1635217"/>
        <c:crossesAt val="1"/>
        <c:crossBetween val="between"/>
        <c:dispUnits/>
        <c:majorUnit val="1"/>
        <c:min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41</xdr:row>
      <xdr:rowOff>38100</xdr:rowOff>
    </xdr:from>
    <xdr:to>
      <xdr:col>20</xdr:col>
      <xdr:colOff>247650</xdr:colOff>
      <xdr:row>84</xdr:row>
      <xdr:rowOff>9525</xdr:rowOff>
    </xdr:to>
    <xdr:graphicFrame>
      <xdr:nvGraphicFramePr>
        <xdr:cNvPr id="1" name="Graphique 1"/>
        <xdr:cNvGraphicFramePr/>
      </xdr:nvGraphicFramePr>
      <xdr:xfrm>
        <a:off x="219075" y="12525375"/>
        <a:ext cx="16859250" cy="681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381000</xdr:colOff>
      <xdr:row>43</xdr:row>
      <xdr:rowOff>114300</xdr:rowOff>
    </xdr:from>
    <xdr:to>
      <xdr:col>46</xdr:col>
      <xdr:colOff>28575</xdr:colOff>
      <xdr:row>78</xdr:row>
      <xdr:rowOff>123825</xdr:rowOff>
    </xdr:to>
    <xdr:graphicFrame>
      <xdr:nvGraphicFramePr>
        <xdr:cNvPr id="2" name="Graphique 2"/>
        <xdr:cNvGraphicFramePr/>
      </xdr:nvGraphicFramePr>
      <xdr:xfrm>
        <a:off x="17211675" y="12811125"/>
        <a:ext cx="22212300" cy="567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90</xdr:row>
      <xdr:rowOff>85725</xdr:rowOff>
    </xdr:from>
    <xdr:to>
      <xdr:col>9</xdr:col>
      <xdr:colOff>523875</xdr:colOff>
      <xdr:row>114</xdr:row>
      <xdr:rowOff>123825</xdr:rowOff>
    </xdr:to>
    <xdr:graphicFrame>
      <xdr:nvGraphicFramePr>
        <xdr:cNvPr id="3" name="Graphique 1"/>
        <xdr:cNvGraphicFramePr/>
      </xdr:nvGraphicFramePr>
      <xdr:xfrm>
        <a:off x="257175" y="20726400"/>
        <a:ext cx="8058150" cy="3924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704850</xdr:colOff>
      <xdr:row>90</xdr:row>
      <xdr:rowOff>114300</xdr:rowOff>
    </xdr:from>
    <xdr:to>
      <xdr:col>17</xdr:col>
      <xdr:colOff>400050</xdr:colOff>
      <xdr:row>114</xdr:row>
      <xdr:rowOff>142875</xdr:rowOff>
    </xdr:to>
    <xdr:graphicFrame>
      <xdr:nvGraphicFramePr>
        <xdr:cNvPr id="4" name="Graphique 4"/>
        <xdr:cNvGraphicFramePr/>
      </xdr:nvGraphicFramePr>
      <xdr:xfrm>
        <a:off x="8496300" y="20754975"/>
        <a:ext cx="6334125" cy="3914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581025</xdr:colOff>
      <xdr:row>90</xdr:row>
      <xdr:rowOff>114300</xdr:rowOff>
    </xdr:from>
    <xdr:to>
      <xdr:col>24</xdr:col>
      <xdr:colOff>781050</xdr:colOff>
      <xdr:row>114</xdr:row>
      <xdr:rowOff>142875</xdr:rowOff>
    </xdr:to>
    <xdr:graphicFrame>
      <xdr:nvGraphicFramePr>
        <xdr:cNvPr id="5" name="Graphique 5"/>
        <xdr:cNvGraphicFramePr/>
      </xdr:nvGraphicFramePr>
      <xdr:xfrm>
        <a:off x="15011400" y="20754975"/>
        <a:ext cx="6076950" cy="3914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266700</xdr:colOff>
      <xdr:row>115</xdr:row>
      <xdr:rowOff>114300</xdr:rowOff>
    </xdr:from>
    <xdr:to>
      <xdr:col>9</xdr:col>
      <xdr:colOff>523875</xdr:colOff>
      <xdr:row>140</xdr:row>
      <xdr:rowOff>0</xdr:rowOff>
    </xdr:to>
    <xdr:graphicFrame>
      <xdr:nvGraphicFramePr>
        <xdr:cNvPr id="6" name="Graphique 6"/>
        <xdr:cNvGraphicFramePr/>
      </xdr:nvGraphicFramePr>
      <xdr:xfrm>
        <a:off x="266700" y="24803100"/>
        <a:ext cx="8048625" cy="3933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17</xdr:col>
      <xdr:colOff>533400</xdr:colOff>
      <xdr:row>115</xdr:row>
      <xdr:rowOff>123825</xdr:rowOff>
    </xdr:from>
    <xdr:to>
      <xdr:col>24</xdr:col>
      <xdr:colOff>742950</xdr:colOff>
      <xdr:row>139</xdr:row>
      <xdr:rowOff>152400</xdr:rowOff>
    </xdr:to>
    <xdr:graphicFrame>
      <xdr:nvGraphicFramePr>
        <xdr:cNvPr id="7" name="Graphique 7"/>
        <xdr:cNvGraphicFramePr/>
      </xdr:nvGraphicFramePr>
      <xdr:xfrm>
        <a:off x="14963775" y="24812625"/>
        <a:ext cx="6086475" cy="3914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685800</xdr:colOff>
      <xdr:row>115</xdr:row>
      <xdr:rowOff>123825</xdr:rowOff>
    </xdr:from>
    <xdr:to>
      <xdr:col>17</xdr:col>
      <xdr:colOff>381000</xdr:colOff>
      <xdr:row>140</xdr:row>
      <xdr:rowOff>9525</xdr:rowOff>
    </xdr:to>
    <xdr:graphicFrame>
      <xdr:nvGraphicFramePr>
        <xdr:cNvPr id="8" name="Graphique 8"/>
        <xdr:cNvGraphicFramePr/>
      </xdr:nvGraphicFramePr>
      <xdr:xfrm>
        <a:off x="8477250" y="24812625"/>
        <a:ext cx="6334125" cy="3933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257175</xdr:colOff>
      <xdr:row>140</xdr:row>
      <xdr:rowOff>142875</xdr:rowOff>
    </xdr:from>
    <xdr:to>
      <xdr:col>9</xdr:col>
      <xdr:colOff>514350</xdr:colOff>
      <xdr:row>165</xdr:row>
      <xdr:rowOff>28575</xdr:rowOff>
    </xdr:to>
    <xdr:graphicFrame>
      <xdr:nvGraphicFramePr>
        <xdr:cNvPr id="9" name="Graphique 6"/>
        <xdr:cNvGraphicFramePr/>
      </xdr:nvGraphicFramePr>
      <xdr:xfrm>
        <a:off x="257175" y="28879800"/>
        <a:ext cx="8048625" cy="3933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9</xdr:col>
      <xdr:colOff>676275</xdr:colOff>
      <xdr:row>141</xdr:row>
      <xdr:rowOff>0</xdr:rowOff>
    </xdr:from>
    <xdr:to>
      <xdr:col>17</xdr:col>
      <xdr:colOff>371475</xdr:colOff>
      <xdr:row>165</xdr:row>
      <xdr:rowOff>47625</xdr:rowOff>
    </xdr:to>
    <xdr:graphicFrame>
      <xdr:nvGraphicFramePr>
        <xdr:cNvPr id="10" name="Graphique 8"/>
        <xdr:cNvGraphicFramePr/>
      </xdr:nvGraphicFramePr>
      <xdr:xfrm>
        <a:off x="8467725" y="28898850"/>
        <a:ext cx="6334125" cy="39338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17</xdr:col>
      <xdr:colOff>514350</xdr:colOff>
      <xdr:row>141</xdr:row>
      <xdr:rowOff>38100</xdr:rowOff>
    </xdr:from>
    <xdr:to>
      <xdr:col>25</xdr:col>
      <xdr:colOff>47625</xdr:colOff>
      <xdr:row>165</xdr:row>
      <xdr:rowOff>85725</xdr:rowOff>
    </xdr:to>
    <xdr:graphicFrame>
      <xdr:nvGraphicFramePr>
        <xdr:cNvPr id="11" name="Graphique 8"/>
        <xdr:cNvGraphicFramePr/>
      </xdr:nvGraphicFramePr>
      <xdr:xfrm>
        <a:off x="14944725" y="28936950"/>
        <a:ext cx="6324600" cy="3933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361950</xdr:colOff>
      <xdr:row>1</xdr:row>
      <xdr:rowOff>152400</xdr:rowOff>
    </xdr:from>
    <xdr:to>
      <xdr:col>6</xdr:col>
      <xdr:colOff>342900</xdr:colOff>
      <xdr:row>9</xdr:row>
      <xdr:rowOff>57150</xdr:rowOff>
    </xdr:to>
    <xdr:pic>
      <xdr:nvPicPr>
        <xdr:cNvPr id="1" name="Image 1" descr="Plan1 (Copier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314325"/>
          <a:ext cx="4162425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10</xdr:row>
      <xdr:rowOff>152400</xdr:rowOff>
    </xdr:from>
    <xdr:to>
      <xdr:col>6</xdr:col>
      <xdr:colOff>352425</xdr:colOff>
      <xdr:row>19</xdr:row>
      <xdr:rowOff>200025</xdr:rowOff>
    </xdr:to>
    <xdr:pic>
      <xdr:nvPicPr>
        <xdr:cNvPr id="2" name="Image 2" descr="Plan2 (Copier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" y="3686175"/>
          <a:ext cx="4191000" cy="2962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21</xdr:row>
      <xdr:rowOff>38100</xdr:rowOff>
    </xdr:from>
    <xdr:to>
      <xdr:col>6</xdr:col>
      <xdr:colOff>333375</xdr:colOff>
      <xdr:row>40</xdr:row>
      <xdr:rowOff>76200</xdr:rowOff>
    </xdr:to>
    <xdr:pic>
      <xdr:nvPicPr>
        <xdr:cNvPr id="3" name="Image 3" descr="Plan3 (Copier)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8200" y="6972300"/>
          <a:ext cx="4210050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42</xdr:row>
      <xdr:rowOff>133350</xdr:rowOff>
    </xdr:from>
    <xdr:to>
      <xdr:col>6</xdr:col>
      <xdr:colOff>266700</xdr:colOff>
      <xdr:row>60</xdr:row>
      <xdr:rowOff>133350</xdr:rowOff>
    </xdr:to>
    <xdr:pic>
      <xdr:nvPicPr>
        <xdr:cNvPr id="4" name="Image 4" descr="Plan4 (Copier)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6775" y="10325100"/>
          <a:ext cx="4114800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62</xdr:row>
      <xdr:rowOff>114300</xdr:rowOff>
    </xdr:from>
    <xdr:to>
      <xdr:col>6</xdr:col>
      <xdr:colOff>352425</xdr:colOff>
      <xdr:row>81</xdr:row>
      <xdr:rowOff>0</xdr:rowOff>
    </xdr:to>
    <xdr:pic>
      <xdr:nvPicPr>
        <xdr:cNvPr id="5" name="Image 5" descr="Plan5 (Copier)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6300" y="13544550"/>
          <a:ext cx="4191000" cy="2962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83</xdr:row>
      <xdr:rowOff>19050</xdr:rowOff>
    </xdr:from>
    <xdr:to>
      <xdr:col>6</xdr:col>
      <xdr:colOff>314325</xdr:colOff>
      <xdr:row>101</xdr:row>
      <xdr:rowOff>66675</xdr:rowOff>
    </xdr:to>
    <xdr:pic>
      <xdr:nvPicPr>
        <xdr:cNvPr id="6" name="Image 6" descr="Plan6 (Copier)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6849725"/>
          <a:ext cx="4181475" cy="2962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352425</xdr:colOff>
      <xdr:row>2</xdr:row>
      <xdr:rowOff>9525</xdr:rowOff>
    </xdr:from>
    <xdr:to>
      <xdr:col>12</xdr:col>
      <xdr:colOff>581025</xdr:colOff>
      <xdr:row>9</xdr:row>
      <xdr:rowOff>190500</xdr:rowOff>
    </xdr:to>
    <xdr:pic>
      <xdr:nvPicPr>
        <xdr:cNvPr id="7" name="Image 7" descr="Plan7 (Copier)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57875" y="333375"/>
          <a:ext cx="421005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10</xdr:row>
      <xdr:rowOff>76200</xdr:rowOff>
    </xdr:from>
    <xdr:to>
      <xdr:col>12</xdr:col>
      <xdr:colOff>638175</xdr:colOff>
      <xdr:row>19</xdr:row>
      <xdr:rowOff>247650</xdr:rowOff>
    </xdr:to>
    <xdr:pic>
      <xdr:nvPicPr>
        <xdr:cNvPr id="8" name="Image 8" descr="Plan8 (Copier)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76925" y="3609975"/>
          <a:ext cx="4248150" cy="3086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400050</xdr:colOff>
      <xdr:row>20</xdr:row>
      <xdr:rowOff>95250</xdr:rowOff>
    </xdr:from>
    <xdr:to>
      <xdr:col>12</xdr:col>
      <xdr:colOff>628650</xdr:colOff>
      <xdr:row>40</xdr:row>
      <xdr:rowOff>66675</xdr:rowOff>
    </xdr:to>
    <xdr:pic>
      <xdr:nvPicPr>
        <xdr:cNvPr id="9" name="Image 9" descr="Plan9 (Copier)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905500" y="6867525"/>
          <a:ext cx="421005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42</xdr:row>
      <xdr:rowOff>95250</xdr:rowOff>
    </xdr:from>
    <xdr:to>
      <xdr:col>12</xdr:col>
      <xdr:colOff>609600</xdr:colOff>
      <xdr:row>61</xdr:row>
      <xdr:rowOff>85725</xdr:rowOff>
    </xdr:to>
    <xdr:pic>
      <xdr:nvPicPr>
        <xdr:cNvPr id="10" name="Image 10" descr="Plan10 (Copier)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876925" y="10287000"/>
          <a:ext cx="4219575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390525</xdr:colOff>
      <xdr:row>63</xdr:row>
      <xdr:rowOff>9525</xdr:rowOff>
    </xdr:from>
    <xdr:to>
      <xdr:col>12</xdr:col>
      <xdr:colOff>571500</xdr:colOff>
      <xdr:row>81</xdr:row>
      <xdr:rowOff>123825</xdr:rowOff>
    </xdr:to>
    <xdr:pic>
      <xdr:nvPicPr>
        <xdr:cNvPr id="11" name="Image 11" descr="Plan11 (Copier)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895975" y="13601700"/>
          <a:ext cx="4162425" cy="30289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571500</xdr:colOff>
      <xdr:row>2</xdr:row>
      <xdr:rowOff>152400</xdr:rowOff>
    </xdr:from>
    <xdr:ext cx="819150" cy="152400"/>
    <xdr:sp>
      <xdr:nvSpPr>
        <xdr:cNvPr id="12" name="ZoneTexte 12"/>
        <xdr:cNvSpPr txBox="1">
          <a:spLocks noChangeArrowheads="1"/>
        </xdr:cNvSpPr>
      </xdr:nvSpPr>
      <xdr:spPr>
        <a:xfrm>
          <a:off x="1104900" y="476250"/>
          <a:ext cx="819150" cy="1524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circuit 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oneCellAnchor>
  <xdr:oneCellAnchor>
    <xdr:from>
      <xdr:col>1</xdr:col>
      <xdr:colOff>533400</xdr:colOff>
      <xdr:row>10</xdr:row>
      <xdr:rowOff>285750</xdr:rowOff>
    </xdr:from>
    <xdr:ext cx="819150" cy="314325"/>
    <xdr:sp>
      <xdr:nvSpPr>
        <xdr:cNvPr id="13" name="ZoneTexte 13"/>
        <xdr:cNvSpPr txBox="1">
          <a:spLocks noChangeArrowheads="1"/>
        </xdr:cNvSpPr>
      </xdr:nvSpPr>
      <xdr:spPr>
        <a:xfrm>
          <a:off x="1066800" y="3819525"/>
          <a:ext cx="819150" cy="314325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circuit 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oneCellAnchor>
  <xdr:oneCellAnchor>
    <xdr:from>
      <xdr:col>7</xdr:col>
      <xdr:colOff>571500</xdr:colOff>
      <xdr:row>10</xdr:row>
      <xdr:rowOff>247650</xdr:rowOff>
    </xdr:from>
    <xdr:ext cx="838200" cy="323850"/>
    <xdr:sp>
      <xdr:nvSpPr>
        <xdr:cNvPr id="14" name="ZoneTexte 14"/>
        <xdr:cNvSpPr txBox="1">
          <a:spLocks noChangeArrowheads="1"/>
        </xdr:cNvSpPr>
      </xdr:nvSpPr>
      <xdr:spPr>
        <a:xfrm>
          <a:off x="6076950" y="3781425"/>
          <a:ext cx="838200" cy="32385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circuit 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</a:p>
      </xdr:txBody>
    </xdr:sp>
    <xdr:clientData/>
  </xdr:oneCellAnchor>
  <xdr:oneCellAnchor>
    <xdr:from>
      <xdr:col>7</xdr:col>
      <xdr:colOff>581025</xdr:colOff>
      <xdr:row>2</xdr:row>
      <xdr:rowOff>152400</xdr:rowOff>
    </xdr:from>
    <xdr:ext cx="838200" cy="152400"/>
    <xdr:sp>
      <xdr:nvSpPr>
        <xdr:cNvPr id="15" name="ZoneTexte 15"/>
        <xdr:cNvSpPr txBox="1">
          <a:spLocks noChangeArrowheads="1"/>
        </xdr:cNvSpPr>
      </xdr:nvSpPr>
      <xdr:spPr>
        <a:xfrm>
          <a:off x="6086475" y="476250"/>
          <a:ext cx="838200" cy="1524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circuit 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
</a:t>
          </a:r>
        </a:p>
      </xdr:txBody>
    </xdr:sp>
    <xdr:clientData/>
  </xdr:oneCellAnchor>
  <xdr:oneCellAnchor>
    <xdr:from>
      <xdr:col>7</xdr:col>
      <xdr:colOff>628650</xdr:colOff>
      <xdr:row>21</xdr:row>
      <xdr:rowOff>123825</xdr:rowOff>
    </xdr:from>
    <xdr:ext cx="847725" cy="285750"/>
    <xdr:sp>
      <xdr:nvSpPr>
        <xdr:cNvPr id="16" name="ZoneTexte 16"/>
        <xdr:cNvSpPr txBox="1">
          <a:spLocks noChangeArrowheads="1"/>
        </xdr:cNvSpPr>
      </xdr:nvSpPr>
      <xdr:spPr>
        <a:xfrm>
          <a:off x="6134100" y="7058025"/>
          <a:ext cx="847725" cy="28575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circuit 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</a:t>
          </a:r>
        </a:p>
      </xdr:txBody>
    </xdr:sp>
    <xdr:clientData/>
  </xdr:oneCellAnchor>
  <xdr:twoCellAnchor>
    <xdr:from>
      <xdr:col>1</xdr:col>
      <xdr:colOff>485775</xdr:colOff>
      <xdr:row>22</xdr:row>
      <xdr:rowOff>76200</xdr:rowOff>
    </xdr:from>
    <xdr:to>
      <xdr:col>2</xdr:col>
      <xdr:colOff>466725</xdr:colOff>
      <xdr:row>23</xdr:row>
      <xdr:rowOff>152400</xdr:rowOff>
    </xdr:to>
    <xdr:sp>
      <xdr:nvSpPr>
        <xdr:cNvPr id="17" name="ZoneTexte 18"/>
        <xdr:cNvSpPr txBox="1">
          <a:spLocks noChangeArrowheads="1"/>
        </xdr:cNvSpPr>
      </xdr:nvSpPr>
      <xdr:spPr>
        <a:xfrm>
          <a:off x="1019175" y="7172325"/>
          <a:ext cx="8858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circuit 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1</xdr:col>
      <xdr:colOff>466725</xdr:colOff>
      <xdr:row>43</xdr:row>
      <xdr:rowOff>114300</xdr:rowOff>
    </xdr:from>
    <xdr:to>
      <xdr:col>2</xdr:col>
      <xdr:colOff>447675</xdr:colOff>
      <xdr:row>45</xdr:row>
      <xdr:rowOff>28575</xdr:rowOff>
    </xdr:to>
    <xdr:sp>
      <xdr:nvSpPr>
        <xdr:cNvPr id="18" name="ZoneTexte 19"/>
        <xdr:cNvSpPr txBox="1">
          <a:spLocks noChangeArrowheads="1"/>
        </xdr:cNvSpPr>
      </xdr:nvSpPr>
      <xdr:spPr>
        <a:xfrm>
          <a:off x="1000125" y="10467975"/>
          <a:ext cx="8858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circuit 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</a:p>
      </xdr:txBody>
    </xdr:sp>
    <xdr:clientData/>
  </xdr:twoCellAnchor>
  <xdr:twoCellAnchor>
    <xdr:from>
      <xdr:col>7</xdr:col>
      <xdr:colOff>561975</xdr:colOff>
      <xdr:row>43</xdr:row>
      <xdr:rowOff>104775</xdr:rowOff>
    </xdr:from>
    <xdr:to>
      <xdr:col>8</xdr:col>
      <xdr:colOff>561975</xdr:colOff>
      <xdr:row>45</xdr:row>
      <xdr:rowOff>19050</xdr:rowOff>
    </xdr:to>
    <xdr:sp>
      <xdr:nvSpPr>
        <xdr:cNvPr id="19" name="ZoneTexte 20"/>
        <xdr:cNvSpPr txBox="1">
          <a:spLocks noChangeArrowheads="1"/>
        </xdr:cNvSpPr>
      </xdr:nvSpPr>
      <xdr:spPr>
        <a:xfrm>
          <a:off x="6067425" y="10458450"/>
          <a:ext cx="8858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circuit 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</a:p>
      </xdr:txBody>
    </xdr:sp>
    <xdr:clientData/>
  </xdr:twoCellAnchor>
  <xdr:twoCellAnchor>
    <xdr:from>
      <xdr:col>1</xdr:col>
      <xdr:colOff>523875</xdr:colOff>
      <xdr:row>84</xdr:row>
      <xdr:rowOff>47625</xdr:rowOff>
    </xdr:from>
    <xdr:to>
      <xdr:col>2</xdr:col>
      <xdr:colOff>504825</xdr:colOff>
      <xdr:row>85</xdr:row>
      <xdr:rowOff>133350</xdr:rowOff>
    </xdr:to>
    <xdr:sp>
      <xdr:nvSpPr>
        <xdr:cNvPr id="20" name="ZoneTexte 21"/>
        <xdr:cNvSpPr txBox="1">
          <a:spLocks noChangeArrowheads="1"/>
        </xdr:cNvSpPr>
      </xdr:nvSpPr>
      <xdr:spPr>
        <a:xfrm>
          <a:off x="1057275" y="17040225"/>
          <a:ext cx="8858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circuit 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</a:p>
      </xdr:txBody>
    </xdr:sp>
    <xdr:clientData/>
  </xdr:twoCellAnchor>
  <xdr:twoCellAnchor>
    <xdr:from>
      <xdr:col>7</xdr:col>
      <xdr:colOff>561975</xdr:colOff>
      <xdr:row>63</xdr:row>
      <xdr:rowOff>152400</xdr:rowOff>
    </xdr:from>
    <xdr:to>
      <xdr:col>8</xdr:col>
      <xdr:colOff>561975</xdr:colOff>
      <xdr:row>65</xdr:row>
      <xdr:rowOff>66675</xdr:rowOff>
    </xdr:to>
    <xdr:sp>
      <xdr:nvSpPr>
        <xdr:cNvPr id="21" name="ZoneTexte 22"/>
        <xdr:cNvSpPr txBox="1">
          <a:spLocks noChangeArrowheads="1"/>
        </xdr:cNvSpPr>
      </xdr:nvSpPr>
      <xdr:spPr>
        <a:xfrm>
          <a:off x="6067425" y="13744575"/>
          <a:ext cx="8858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circuit 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</a:p>
      </xdr:txBody>
    </xdr:sp>
    <xdr:clientData/>
  </xdr:twoCellAnchor>
  <xdr:twoCellAnchor>
    <xdr:from>
      <xdr:col>1</xdr:col>
      <xdr:colOff>533400</xdr:colOff>
      <xdr:row>63</xdr:row>
      <xdr:rowOff>123825</xdr:rowOff>
    </xdr:from>
    <xdr:to>
      <xdr:col>2</xdr:col>
      <xdr:colOff>514350</xdr:colOff>
      <xdr:row>65</xdr:row>
      <xdr:rowOff>38100</xdr:rowOff>
    </xdr:to>
    <xdr:sp>
      <xdr:nvSpPr>
        <xdr:cNvPr id="22" name="ZoneTexte 23"/>
        <xdr:cNvSpPr txBox="1">
          <a:spLocks noChangeArrowheads="1"/>
        </xdr:cNvSpPr>
      </xdr:nvSpPr>
      <xdr:spPr>
        <a:xfrm>
          <a:off x="1066800" y="13716000"/>
          <a:ext cx="8858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circuit 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90"/>
  <sheetViews>
    <sheetView zoomScale="85" zoomScaleNormal="85" zoomScalePageLayoutView="0" workbookViewId="0" topLeftCell="A1">
      <pane xSplit="5" ySplit="6" topLeftCell="AB41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D10" sqref="AD10"/>
    </sheetView>
  </sheetViews>
  <sheetFormatPr defaultColWidth="11.421875" defaultRowHeight="12.75" outlineLevelCol="1"/>
  <cols>
    <col min="1" max="1" width="8.8515625" style="0" customWidth="1"/>
    <col min="2" max="2" width="15.28125" style="0" customWidth="1"/>
    <col min="3" max="3" width="10.00390625" style="0" customWidth="1"/>
    <col min="4" max="4" width="16.421875" style="0" customWidth="1"/>
    <col min="5" max="5" width="16.57421875" style="0" customWidth="1"/>
    <col min="6" max="6" width="14.57421875" style="0" customWidth="1" outlineLevel="1"/>
    <col min="7" max="8" width="11.28125" style="0" customWidth="1" outlineLevel="1"/>
    <col min="9" max="9" width="12.57421875" style="0" customWidth="1" outlineLevel="1"/>
    <col min="10" max="10" width="14.00390625" style="0" customWidth="1" outlineLevel="1"/>
    <col min="11" max="12" width="10.8515625" style="0" customWidth="1" outlineLevel="1"/>
    <col min="13" max="13" width="13.140625" style="0" customWidth="1" outlineLevel="1"/>
    <col min="14" max="14" width="14.57421875" style="0" customWidth="1" outlineLevel="1"/>
    <col min="15" max="16" width="11.28125" style="0" customWidth="1" outlineLevel="1"/>
    <col min="17" max="17" width="13.57421875" style="0" customWidth="1" outlineLevel="1"/>
    <col min="18" max="18" width="13.7109375" style="0" customWidth="1" outlineLevel="1"/>
    <col min="19" max="19" width="11.7109375" style="0" customWidth="1" outlineLevel="1"/>
    <col min="20" max="20" width="10.57421875" style="0" customWidth="1" outlineLevel="1"/>
    <col min="21" max="21" width="13.28125" style="0" customWidth="1" outlineLevel="1"/>
    <col min="22" max="22" width="13.7109375" style="0" customWidth="1" outlineLevel="1"/>
    <col min="23" max="23" width="12.8515625" style="0" customWidth="1" outlineLevel="1"/>
    <col min="24" max="24" width="12.28125" style="0" customWidth="1" outlineLevel="1"/>
    <col min="25" max="25" width="13.7109375" style="0" customWidth="1" outlineLevel="1"/>
    <col min="26" max="26" width="14.140625" style="0" customWidth="1" outlineLevel="1"/>
    <col min="27" max="28" width="11.28125" style="0" customWidth="1" outlineLevel="1"/>
    <col min="29" max="29" width="14.28125" style="0" customWidth="1" outlineLevel="1"/>
    <col min="30" max="30" width="13.8515625" style="0" customWidth="1" outlineLevel="1"/>
    <col min="31" max="32" width="11.28125" style="0" customWidth="1" outlineLevel="1"/>
    <col min="33" max="33" width="14.28125" style="0" customWidth="1" outlineLevel="1"/>
    <col min="34" max="34" width="13.7109375" style="0" customWidth="1" outlineLevel="1"/>
    <col min="35" max="36" width="11.28125" style="0" customWidth="1" outlineLevel="1"/>
    <col min="37" max="37" width="14.28125" style="0" customWidth="1" outlineLevel="1"/>
    <col min="38" max="38" width="13.7109375" style="0" customWidth="1" outlineLevel="1"/>
    <col min="39" max="39" width="13.8515625" style="0" customWidth="1" outlineLevel="1"/>
    <col min="40" max="40" width="10.57421875" style="0" customWidth="1" outlineLevel="1"/>
    <col min="41" max="41" width="16.8515625" style="0" customWidth="1" outlineLevel="1"/>
    <col min="42" max="42" width="10.7109375" style="0" customWidth="1" outlineLevel="1"/>
    <col min="43" max="43" width="14.7109375" style="0" customWidth="1" outlineLevel="1"/>
    <col min="44" max="44" width="10.7109375" style="0" customWidth="1" outlineLevel="1"/>
    <col min="45" max="45" width="16.421875" style="0" customWidth="1" outlineLevel="1"/>
    <col min="46" max="46" width="12.7109375" style="0" customWidth="1"/>
    <col min="47" max="47" width="2.00390625" style="0" customWidth="1"/>
    <col min="48" max="57" width="5.7109375" style="0" customWidth="1"/>
  </cols>
  <sheetData>
    <row r="1" spans="1:43" ht="20.25">
      <c r="A1" s="244" t="s">
        <v>158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  <c r="AM1" s="244"/>
      <c r="AN1" s="244"/>
      <c r="AO1" s="244"/>
      <c r="AP1" s="244"/>
      <c r="AQ1" s="244"/>
    </row>
    <row r="2" spans="1:57" ht="13.5" thickBot="1">
      <c r="A2" s="7"/>
      <c r="B2" s="7"/>
      <c r="C2" s="7"/>
      <c r="D2" s="11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</row>
    <row r="3" spans="1:57" ht="35.25" customHeight="1" thickBot="1">
      <c r="A3" s="7"/>
      <c r="B3" s="7"/>
      <c r="C3" s="7"/>
      <c r="D3" s="8"/>
      <c r="E3" s="9"/>
      <c r="F3" s="44" t="s">
        <v>23</v>
      </c>
      <c r="G3" s="45"/>
      <c r="H3" s="45"/>
      <c r="I3" s="46"/>
      <c r="J3" s="44" t="s">
        <v>24</v>
      </c>
      <c r="K3" s="45"/>
      <c r="L3" s="45"/>
      <c r="M3" s="46"/>
      <c r="N3" s="44" t="s">
        <v>25</v>
      </c>
      <c r="O3" s="45"/>
      <c r="P3" s="45"/>
      <c r="Q3" s="46"/>
      <c r="R3" s="44" t="s">
        <v>26</v>
      </c>
      <c r="S3" s="45"/>
      <c r="T3" s="45"/>
      <c r="U3" s="46"/>
      <c r="V3" s="44" t="s">
        <v>27</v>
      </c>
      <c r="W3" s="45"/>
      <c r="X3" s="45"/>
      <c r="Y3" s="46"/>
      <c r="Z3" s="44" t="s">
        <v>28</v>
      </c>
      <c r="AA3" s="45"/>
      <c r="AB3" s="45"/>
      <c r="AC3" s="46"/>
      <c r="AD3" s="44" t="s">
        <v>62</v>
      </c>
      <c r="AE3" s="45"/>
      <c r="AF3" s="45"/>
      <c r="AG3" s="46"/>
      <c r="AH3" s="44" t="s">
        <v>71</v>
      </c>
      <c r="AI3" s="45"/>
      <c r="AJ3" s="45"/>
      <c r="AK3" s="46"/>
      <c r="AL3" s="44" t="s">
        <v>75</v>
      </c>
      <c r="AM3" s="45"/>
      <c r="AN3" s="45"/>
      <c r="AO3" s="46"/>
      <c r="AP3" s="245" t="s">
        <v>93</v>
      </c>
      <c r="AQ3" s="246"/>
      <c r="AR3" s="246"/>
      <c r="AS3" s="246"/>
      <c r="AT3" s="247"/>
      <c r="AU3" s="9"/>
      <c r="AV3" s="9"/>
      <c r="AW3" s="9"/>
      <c r="AX3" s="9"/>
      <c r="AY3" s="9"/>
      <c r="AZ3" s="9"/>
      <c r="BB3" s="9"/>
      <c r="BC3" s="9"/>
      <c r="BD3" s="9"/>
      <c r="BE3" s="9"/>
    </row>
    <row r="4" spans="1:57" ht="13.5" customHeight="1">
      <c r="A4" s="7"/>
      <c r="B4" s="7"/>
      <c r="C4" s="7"/>
      <c r="D4" s="8"/>
      <c r="E4" s="143" t="s">
        <v>56</v>
      </c>
      <c r="F4" s="235">
        <v>42994</v>
      </c>
      <c r="G4" s="236"/>
      <c r="H4" s="236"/>
      <c r="I4" s="237"/>
      <c r="J4" s="235">
        <v>43022</v>
      </c>
      <c r="K4" s="236"/>
      <c r="L4" s="236"/>
      <c r="M4" s="237"/>
      <c r="N4" s="235">
        <v>43050</v>
      </c>
      <c r="O4" s="236"/>
      <c r="P4" s="236"/>
      <c r="Q4" s="237"/>
      <c r="R4" s="235">
        <v>43113</v>
      </c>
      <c r="S4" s="236"/>
      <c r="T4" s="236"/>
      <c r="U4" s="237"/>
      <c r="V4" s="235">
        <v>43134</v>
      </c>
      <c r="W4" s="236"/>
      <c r="X4" s="236"/>
      <c r="Y4" s="237"/>
      <c r="Z4" s="235">
        <v>43176</v>
      </c>
      <c r="AA4" s="236"/>
      <c r="AB4" s="236"/>
      <c r="AC4" s="237"/>
      <c r="AD4" s="235"/>
      <c r="AE4" s="236"/>
      <c r="AF4" s="236"/>
      <c r="AG4" s="237"/>
      <c r="AH4" s="241"/>
      <c r="AI4" s="236"/>
      <c r="AJ4" s="236"/>
      <c r="AK4" s="237"/>
      <c r="AL4" s="241"/>
      <c r="AM4" s="236"/>
      <c r="AN4" s="236"/>
      <c r="AO4" s="237"/>
      <c r="AP4" s="248"/>
      <c r="AQ4" s="249"/>
      <c r="AR4" s="249"/>
      <c r="AS4" s="249"/>
      <c r="AT4" s="250"/>
      <c r="AU4" s="9"/>
      <c r="AV4" s="9"/>
      <c r="AW4" s="9"/>
      <c r="AX4" s="9"/>
      <c r="AY4" s="9"/>
      <c r="AZ4" s="9"/>
      <c r="BB4" s="9"/>
      <c r="BC4" s="9"/>
      <c r="BD4" s="9"/>
      <c r="BE4" s="9"/>
    </row>
    <row r="5" spans="1:57" ht="21.75" customHeight="1" thickBot="1">
      <c r="A5" s="7" t="s">
        <v>89</v>
      </c>
      <c r="B5" s="230" t="s">
        <v>0</v>
      </c>
      <c r="C5" s="230"/>
      <c r="D5" s="231"/>
      <c r="E5" s="144" t="s">
        <v>57</v>
      </c>
      <c r="F5" s="238">
        <v>9</v>
      </c>
      <c r="G5" s="239"/>
      <c r="H5" s="239"/>
      <c r="I5" s="240"/>
      <c r="J5" s="238">
        <v>2</v>
      </c>
      <c r="K5" s="239"/>
      <c r="L5" s="239"/>
      <c r="M5" s="240"/>
      <c r="N5" s="238">
        <v>1</v>
      </c>
      <c r="O5" s="239"/>
      <c r="P5" s="239"/>
      <c r="Q5" s="240"/>
      <c r="R5" s="238">
        <v>10</v>
      </c>
      <c r="S5" s="239"/>
      <c r="T5" s="239"/>
      <c r="U5" s="240"/>
      <c r="V5" s="238" t="s">
        <v>172</v>
      </c>
      <c r="W5" s="239"/>
      <c r="X5" s="239"/>
      <c r="Y5" s="240"/>
      <c r="Z5" s="238">
        <v>5</v>
      </c>
      <c r="AA5" s="239"/>
      <c r="AB5" s="239"/>
      <c r="AC5" s="240"/>
      <c r="AD5" s="232"/>
      <c r="AE5" s="233"/>
      <c r="AF5" s="233"/>
      <c r="AG5" s="234"/>
      <c r="AH5" s="232"/>
      <c r="AI5" s="233"/>
      <c r="AJ5" s="233"/>
      <c r="AK5" s="234"/>
      <c r="AL5" s="232"/>
      <c r="AM5" s="233"/>
      <c r="AN5" s="233"/>
      <c r="AO5" s="234"/>
      <c r="AP5" s="248"/>
      <c r="AQ5" s="249"/>
      <c r="AR5" s="249"/>
      <c r="AS5" s="249"/>
      <c r="AT5" s="250"/>
      <c r="AU5" s="9"/>
      <c r="AV5" s="9"/>
      <c r="AW5" s="9"/>
      <c r="AX5" s="9"/>
      <c r="AY5" s="9"/>
      <c r="AZ5" s="9"/>
      <c r="BB5" s="9"/>
      <c r="BC5" s="9"/>
      <c r="BD5" s="9"/>
      <c r="BE5" s="9"/>
    </row>
    <row r="6" spans="1:57" ht="89.25" customHeight="1">
      <c r="A6" s="142" t="s">
        <v>22</v>
      </c>
      <c r="B6" s="140" t="s">
        <v>90</v>
      </c>
      <c r="C6" s="140" t="s">
        <v>91</v>
      </c>
      <c r="D6" s="140" t="s">
        <v>92</v>
      </c>
      <c r="E6" s="141" t="s">
        <v>1</v>
      </c>
      <c r="F6" s="24" t="s">
        <v>29</v>
      </c>
      <c r="G6" s="25" t="s">
        <v>35</v>
      </c>
      <c r="H6" s="26" t="s">
        <v>36</v>
      </c>
      <c r="I6" s="27" t="s">
        <v>47</v>
      </c>
      <c r="J6" s="24" t="s">
        <v>30</v>
      </c>
      <c r="K6" s="25" t="s">
        <v>37</v>
      </c>
      <c r="L6" s="26" t="s">
        <v>38</v>
      </c>
      <c r="M6" s="28" t="s">
        <v>52</v>
      </c>
      <c r="N6" s="24" t="s">
        <v>31</v>
      </c>
      <c r="O6" s="25" t="s">
        <v>39</v>
      </c>
      <c r="P6" s="26" t="s">
        <v>40</v>
      </c>
      <c r="Q6" s="28" t="s">
        <v>51</v>
      </c>
      <c r="R6" s="24" t="s">
        <v>32</v>
      </c>
      <c r="S6" s="25" t="s">
        <v>41</v>
      </c>
      <c r="T6" s="26" t="s">
        <v>42</v>
      </c>
      <c r="U6" s="27" t="s">
        <v>50</v>
      </c>
      <c r="V6" s="24" t="s">
        <v>33</v>
      </c>
      <c r="W6" s="25" t="s">
        <v>43</v>
      </c>
      <c r="X6" s="26" t="s">
        <v>44</v>
      </c>
      <c r="Y6" s="27" t="s">
        <v>49</v>
      </c>
      <c r="Z6" s="24" t="s">
        <v>34</v>
      </c>
      <c r="AA6" s="25" t="s">
        <v>45</v>
      </c>
      <c r="AB6" s="26" t="s">
        <v>46</v>
      </c>
      <c r="AC6" s="28" t="s">
        <v>48</v>
      </c>
      <c r="AD6" s="24" t="s">
        <v>63</v>
      </c>
      <c r="AE6" s="25" t="s">
        <v>64</v>
      </c>
      <c r="AF6" s="26" t="s">
        <v>65</v>
      </c>
      <c r="AG6" s="28" t="s">
        <v>66</v>
      </c>
      <c r="AH6" s="24" t="s">
        <v>67</v>
      </c>
      <c r="AI6" s="25" t="s">
        <v>68</v>
      </c>
      <c r="AJ6" s="26" t="s">
        <v>69</v>
      </c>
      <c r="AK6" s="28" t="s">
        <v>70</v>
      </c>
      <c r="AL6" s="24" t="s">
        <v>76</v>
      </c>
      <c r="AM6" s="25" t="s">
        <v>77</v>
      </c>
      <c r="AN6" s="26" t="s">
        <v>78</v>
      </c>
      <c r="AO6" s="28" t="s">
        <v>79</v>
      </c>
      <c r="AP6" s="68" t="s">
        <v>21</v>
      </c>
      <c r="AQ6" s="69" t="s">
        <v>19</v>
      </c>
      <c r="AR6" s="70" t="s">
        <v>72</v>
      </c>
      <c r="AS6" s="71" t="s">
        <v>0</v>
      </c>
      <c r="AT6" s="18" t="s">
        <v>1</v>
      </c>
      <c r="AV6" s="58" t="s">
        <v>35</v>
      </c>
      <c r="AW6" s="58" t="s">
        <v>37</v>
      </c>
      <c r="AX6" s="58" t="s">
        <v>39</v>
      </c>
      <c r="AY6" s="58" t="s">
        <v>41</v>
      </c>
      <c r="AZ6" s="58" t="s">
        <v>43</v>
      </c>
      <c r="BA6" s="58" t="s">
        <v>45</v>
      </c>
      <c r="BB6" s="58" t="s">
        <v>64</v>
      </c>
      <c r="BC6" s="58" t="s">
        <v>68</v>
      </c>
      <c r="BD6" s="61" t="s">
        <v>77</v>
      </c>
      <c r="BE6" s="64" t="s">
        <v>20</v>
      </c>
    </row>
    <row r="7" spans="1:57" ht="25.5" customHeight="1">
      <c r="A7" s="29">
        <v>1</v>
      </c>
      <c r="B7" s="14" t="s">
        <v>120</v>
      </c>
      <c r="C7" s="14" t="s">
        <v>119</v>
      </c>
      <c r="D7" s="177" t="s">
        <v>101</v>
      </c>
      <c r="E7" s="30" t="s">
        <v>164</v>
      </c>
      <c r="F7" s="16">
        <v>16</v>
      </c>
      <c r="G7" s="10">
        <f aca="true" t="shared" si="0" ref="G7:G30">(IF(F7=1,$E$36,0)+IF(F7=2,$F$36,0)+IF(F7=3,$G$36,0)+IF(F7=4,$H$36,0)+IF(F7=5,$I$36,0)+IF(F7=6,$J$36,0)+IF(F7=7,$K$36,0)+IF(F7=8,$L$36,0)+IF(F7=9,$M$36,0)+IF(F7=10,$N$36,0)+IF(F7=11,$O$36,0)+IF(F7=12,$P$36,0)+IF(F7=13,$Q$36,0)+IF(F7=14,$R$36,0)+IF(F7=15,$S$36,0)+IF(F7=16,$T$36,0)+IF(F7=17,$U$36,0)+IF(F7=18,$V$36,0)+IF(F7=19,$W$36,0)+IF(F7=20,$X$36,0))</f>
        <v>0</v>
      </c>
      <c r="H7" s="17">
        <v>8</v>
      </c>
      <c r="I7" s="20">
        <v>16</v>
      </c>
      <c r="J7" s="16">
        <v>3</v>
      </c>
      <c r="K7" s="10">
        <f aca="true" t="shared" si="1" ref="K7:K31">(IF(J7=1,$E$36,0)+IF(J7=2,$F$36,0)+IF(J7=3,$G$36,0)+IF(J7=4,$H$36,0)+IF(J7=5,$I$36,0)+IF(J7=6,$J$36,0)+IF(J7=7,$K$36,0)+IF(J7=8,$L$36,0)+IF(J7=9,$M$36,0)+IF(J7=10,$N$36,0)+IF(J7=11,$O$36,0)+IF(J7=12,$P$36,0)+IF(J7=13,$Q$36,0)+IF(J7=14,$R$36,0)+IF(J7=15,$S$36,0)+IF(J7=16,$T$36,0)+IF(J7=17,$U$36,0)+IF(J7=18,$V$36,0)+IF(J7=19,$W$36,0)+IF(J7=20,$X$36,0))</f>
        <v>16</v>
      </c>
      <c r="L7" s="17">
        <v>10.35</v>
      </c>
      <c r="M7" s="20">
        <v>6.0000000007</v>
      </c>
      <c r="N7" s="16">
        <v>3</v>
      </c>
      <c r="O7" s="10">
        <f aca="true" t="shared" si="2" ref="O7:O32">(IF(N7=1,$E$36,0)+IF(N7=2,$F$36,0)+IF(N7=3,$G$36,0)+IF(N7=4,$H$36,0)+IF(N7=5,$I$36,0)+IF(N7=6,$J$36,0)+IF(N7=7,$K$36,0)+IF(N7=8,$L$36,0)+IF(N7=9,$M$36,0)+IF(N7=10,$N$36,0)+IF(N7=11,$O$36,0)+IF(N7=12,$P$36,0)+IF(N7=13,$Q$36,0)+IF(N7=14,$R$36,0)+IF(N7=15,$S$36,0)+IF(N7=16,$T$36,0)+IF(N7=17,$U$36,0)+IF(N7=18,$V$36,0)+IF(N7=19,$W$36,0)+IF(N7=20,$X$36,0))</f>
        <v>16</v>
      </c>
      <c r="P7" s="67">
        <v>10.3</v>
      </c>
      <c r="Q7" s="20">
        <v>5.0000000007</v>
      </c>
      <c r="R7" s="16">
        <v>9</v>
      </c>
      <c r="S7" s="10">
        <f aca="true" t="shared" si="3" ref="S7:S30">(IF(R7=1,$E$36,0)+IF(R7=2,$F$36,0)+IF(R7=3,$G$36,0)+IF(R7=4,$H$36,0)+IF(R7=5,$I$36,0)+IF(R7=6,$J$36,0)+IF(R7=7,$K$36,0)+IF(R7=8,$L$36,0)+IF(R7=9,$M$36,0)+IF(R7=10,$N$36,0)+IF(R7=11,$O$36,0)+IF(R7=12,$P$36,0)+IF(R7=13,$Q$36,0)+IF(R7=14,$R$36,0)+IF(R7=15,$S$36,0)+IF(R7=16,$T$36,0)+IF(R7=17,$U$36,0)+IF(R7=18,$V$36,0)+IF(R7=19,$W$36,0)+IF(R7=20,$X$36,0))</f>
        <v>7</v>
      </c>
      <c r="T7" s="17">
        <v>10.6</v>
      </c>
      <c r="U7" s="20">
        <v>5.0000000007</v>
      </c>
      <c r="V7" s="179"/>
      <c r="W7" s="10">
        <f aca="true" t="shared" si="4" ref="W7:W30">(IF(V7=1,$E$36,0)+IF(V7=2,$F$36,0)+IF(V7=3,$G$36,0)+IF(V7=4,$H$36,0)+IF(V7=5,$I$36,0)+IF(V7=6,$J$36,0)+IF(V7=7,$K$36,0)+IF(V7=8,$L$36,0)+IF(V7=9,$M$36,0)+IF(V7=10,$N$36,0)+IF(V7=11,$O$36,0)+IF(V7=12,$P$36,0)+IF(V7=13,$Q$36,0)+IF(V7=14,$R$36,0)+IF(V7=15,$S$36,0)+IF(V7=16,$T$36,0)+IF(V7=17,$U$36,0)+IF(V7=18,$V$36,0)+IF(V7=19,$W$36,0)+IF(V7=20,$X$36,0))</f>
        <v>0</v>
      </c>
      <c r="X7" s="181"/>
      <c r="Y7" s="20">
        <v>7.0000000007</v>
      </c>
      <c r="Z7" s="179"/>
      <c r="AA7" s="10">
        <f aca="true" t="shared" si="5" ref="AA7:AA30">(IF(Z7=1,$E$36,0)+IF(Z7=2,$F$36,0)+IF(Z7=3,$G$36,0)+IF(Z7=4,$H$36,0)+IF(Z7=5,$I$36,0)+IF(Z7=6,$J$36,0)+IF(Z7=7,$K$36,0)+IF(Z7=8,$L$36,0)+IF(Z7=9,$M$36,0)+IF(Z7=10,$N$36,0)+IF(Z7=11,$O$36,0)+IF(Z7=12,$P$36,0)+IF(Z7=13,$Q$36,0)+IF(Z7=14,$R$36,0)+IF(Z7=15,$S$36,0)+IF(Z7=16,$T$36,0)+IF(Z7=17,$U$36,0)+IF(Z7=18,$V$36,0)+IF(Z7=19,$W$36,0)+IF(Z7=20,$X$36,0))</f>
        <v>0</v>
      </c>
      <c r="AB7" s="181"/>
      <c r="AC7" s="20">
        <v>8.0000000007</v>
      </c>
      <c r="AD7" s="16"/>
      <c r="AE7" s="10">
        <f aca="true" t="shared" si="6" ref="AE7:AE30">(IF(AD7=1,$E$36,0)+IF(AD7=2,$F$36,0)+IF(AD7=3,$G$36,0)+IF(AD7=4,$H$36,0)+IF(AD7=5,$I$36,0)+IF(AD7=6,$J$36,0)+IF(AD7=7,$K$36,0)+IF(AD7=8,$L$36,0)+IF(AD7=9,$M$36,0)+IF(AD7=10,$N$36,0)+IF(AD7=11,$O$36,0)+IF(AD7=12,$P$36,0)+IF(AD7=13,$Q$36,0)+IF(AD7=14,$R$36,0)+IF(AD7=15,$S$36,0)+IF(AD7=16,$T$36,0)+IF(AD7=17,$U$36,0)+IF(AD7=18,$V$36,0)+IF(AD7=19,$W$36,0)+IF(AD7=20,$X$36,0))</f>
        <v>0</v>
      </c>
      <c r="AF7" s="17"/>
      <c r="AG7" s="20"/>
      <c r="AH7" s="16"/>
      <c r="AI7" s="10">
        <f aca="true" t="shared" si="7" ref="AI7:AI30">(IF(AH7=1,$E$36,0)+IF(AH7=2,$F$36,0)+IF(AH7=3,$G$36,0)+IF(AH7=4,$H$36,0)+IF(AH7=5,$I$36,0)+IF(AH7=6,$J$36,0)+IF(AH7=7,$K$36,0)+IF(AH7=8,$L$36,0)+IF(AH7=9,$M$36,0)+IF(AH7=10,$N$36,0)+IF(AH7=11,$O$36,0)+IF(AH7=12,$P$36,0)+IF(AH7=13,$Q$36,0)+IF(AH7=14,$R$36,0)+IF(AH7=15,$S$36,0)+IF(AH7=16,$T$36,0)+IF(AH7=17,$U$36,0)+IF(AH7=18,$V$36,0)+IF(AH7=19,$W$36,0)+IF(AH7=20,$X$36,0))</f>
        <v>0</v>
      </c>
      <c r="AJ7" s="17"/>
      <c r="AK7" s="21"/>
      <c r="AL7" s="16"/>
      <c r="AM7" s="10">
        <f aca="true" t="shared" si="8" ref="AM7:AM30">(IF(AL7=1,$E$36,0)+IF(AL7=2,$F$36,0)+IF(AL7=3,$G$36,0)+IF(AL7=4,$H$36,0)+IF(AL7=5,$I$36,0)+IF(AL7=6,$J$36,0)+IF(AL7=7,$K$36,0)+IF(AL7=8,$L$36,0)+IF(AL7=9,$M$36,0)+IF(AL7=10,$N$36,0)+IF(AL7=11,$O$36,0)+IF(AL7=12,$P$36,0)+IF(AL7=13,$Q$36,0)+IF(AL7=14,$R$36,0)+IF(AL7=15,$S$36,0)+IF(AL7=16,$T$36,0)+IF(AL7=17,$U$36,0)+IF(AL7=18,$V$36,0)+IF(AL7=19,$W$36,0)+IF(AL7=20,$X$36,0))</f>
        <v>0</v>
      </c>
      <c r="AN7" s="17"/>
      <c r="AO7" s="21"/>
      <c r="AP7" s="39">
        <f>BE7</f>
        <v>39</v>
      </c>
      <c r="AQ7" s="13">
        <f>IF(ISNUMBER(AP7),RANK(AP7,$AP$7:$AP$33)+ROW(AP7)/10000000000,"")</f>
        <v>8.0000000007</v>
      </c>
      <c r="AR7" s="48">
        <v>4</v>
      </c>
      <c r="AS7" s="146" t="str">
        <f aca="true" t="shared" si="9" ref="AS7:AS26">D7</f>
        <v>LePascual</v>
      </c>
      <c r="AT7" s="31" t="str">
        <f aca="true" t="shared" si="10" ref="AT7:AT26">E7</f>
        <v>Audi A5/Renault RS01</v>
      </c>
      <c r="AV7" s="59">
        <f>$G7</f>
        <v>0</v>
      </c>
      <c r="AW7" s="59">
        <f>$K7</f>
        <v>16</v>
      </c>
      <c r="AX7" s="59">
        <f>$O7</f>
        <v>16</v>
      </c>
      <c r="AY7" s="59">
        <f>$S7</f>
        <v>7</v>
      </c>
      <c r="AZ7" s="59">
        <f>$W7</f>
        <v>0</v>
      </c>
      <c r="BA7" s="59">
        <f>$AA7</f>
        <v>0</v>
      </c>
      <c r="BB7" s="59">
        <f>AE7</f>
        <v>0</v>
      </c>
      <c r="BC7" s="59">
        <f aca="true" t="shared" si="11" ref="BC7:BC26">AI7</f>
        <v>0</v>
      </c>
      <c r="BD7" s="62">
        <f>AM7</f>
        <v>0</v>
      </c>
      <c r="BE7" s="65">
        <f>SUM(LARGE(AV7:BD7,{1,2,3,4,5,6}))</f>
        <v>39</v>
      </c>
    </row>
    <row r="8" spans="1:57" ht="25.5" customHeight="1">
      <c r="A8" s="33">
        <v>2</v>
      </c>
      <c r="B8" s="14" t="s">
        <v>120</v>
      </c>
      <c r="C8" s="14" t="s">
        <v>159</v>
      </c>
      <c r="D8" s="177" t="s">
        <v>159</v>
      </c>
      <c r="E8" s="34" t="s">
        <v>155</v>
      </c>
      <c r="F8" s="16">
        <v>20</v>
      </c>
      <c r="G8" s="10">
        <f t="shared" si="0"/>
        <v>0</v>
      </c>
      <c r="H8" s="17">
        <v>9.37</v>
      </c>
      <c r="I8" s="20">
        <v>20</v>
      </c>
      <c r="J8" s="16">
        <v>19</v>
      </c>
      <c r="K8" s="10">
        <f t="shared" si="1"/>
        <v>0</v>
      </c>
      <c r="L8" s="17">
        <v>11.95</v>
      </c>
      <c r="M8" s="20">
        <v>19.0000000008</v>
      </c>
      <c r="N8" s="16">
        <v>21</v>
      </c>
      <c r="O8" s="10">
        <f t="shared" si="2"/>
        <v>0</v>
      </c>
      <c r="P8" s="17">
        <v>11.34</v>
      </c>
      <c r="Q8" s="20">
        <v>19.0000000008</v>
      </c>
      <c r="R8" s="16">
        <v>18</v>
      </c>
      <c r="S8" s="10">
        <f t="shared" si="3"/>
        <v>0</v>
      </c>
      <c r="T8" s="17">
        <v>11.71</v>
      </c>
      <c r="U8" s="20">
        <v>20.0000000008</v>
      </c>
      <c r="V8" s="179"/>
      <c r="W8" s="10">
        <f t="shared" si="4"/>
        <v>0</v>
      </c>
      <c r="X8" s="181"/>
      <c r="Y8" s="20">
        <v>20.0000000008</v>
      </c>
      <c r="Z8" s="179"/>
      <c r="AA8" s="10">
        <f t="shared" si="5"/>
        <v>0</v>
      </c>
      <c r="AB8" s="181"/>
      <c r="AC8" s="20">
        <v>22.0000000008</v>
      </c>
      <c r="AD8" s="16"/>
      <c r="AE8" s="10">
        <f t="shared" si="6"/>
        <v>0</v>
      </c>
      <c r="AF8" s="17"/>
      <c r="AG8" s="20"/>
      <c r="AH8" s="16"/>
      <c r="AI8" s="10">
        <f t="shared" si="7"/>
        <v>0</v>
      </c>
      <c r="AJ8" s="17"/>
      <c r="AK8" s="21"/>
      <c r="AL8" s="16"/>
      <c r="AM8" s="10">
        <f t="shared" si="8"/>
        <v>0</v>
      </c>
      <c r="AN8" s="17"/>
      <c r="AO8" s="21"/>
      <c r="AP8" s="39">
        <f aca="true" t="shared" si="12" ref="AP8:AP26">BE8</f>
        <v>0</v>
      </c>
      <c r="AQ8" s="13">
        <f aca="true" t="shared" si="13" ref="AQ8:AQ33">IF(ISNUMBER(AP8),RANK(AP8,$AP$7:$AP$33)+ROW(AP8)/10000000000,"")</f>
        <v>22.0000000008</v>
      </c>
      <c r="AR8" s="48">
        <v>4</v>
      </c>
      <c r="AS8" s="146" t="str">
        <f t="shared" si="9"/>
        <v>Pablo</v>
      </c>
      <c r="AT8" s="36" t="str">
        <f t="shared" si="10"/>
        <v>Audi R8</v>
      </c>
      <c r="AV8" s="60">
        <f aca="true" t="shared" si="14" ref="AV8:AV33">$G8</f>
        <v>0</v>
      </c>
      <c r="AW8" s="60">
        <f aca="true" t="shared" si="15" ref="AW8:AW33">$K8</f>
        <v>0</v>
      </c>
      <c r="AX8" s="60">
        <f aca="true" t="shared" si="16" ref="AX8:AX33">$O8</f>
        <v>0</v>
      </c>
      <c r="AY8" s="60">
        <f aca="true" t="shared" si="17" ref="AY8:AY33">$S8</f>
        <v>0</v>
      </c>
      <c r="AZ8" s="60">
        <f aca="true" t="shared" si="18" ref="AZ8:AZ33">$W8</f>
        <v>0</v>
      </c>
      <c r="BA8" s="60">
        <f aca="true" t="shared" si="19" ref="BA8:BA33">$AA8</f>
        <v>0</v>
      </c>
      <c r="BB8" s="60">
        <f>AE8</f>
        <v>0</v>
      </c>
      <c r="BC8" s="60">
        <f t="shared" si="11"/>
        <v>0</v>
      </c>
      <c r="BD8" s="63">
        <f aca="true" t="shared" si="20" ref="BD8:BD26">AM8</f>
        <v>0</v>
      </c>
      <c r="BE8" s="66">
        <f>SUM(LARGE(AV8:BD8,{1,2,3,4,5,6}))</f>
        <v>0</v>
      </c>
    </row>
    <row r="9" spans="1:57" ht="25.5" customHeight="1">
      <c r="A9" s="29">
        <v>3</v>
      </c>
      <c r="B9" s="14" t="s">
        <v>173</v>
      </c>
      <c r="C9" s="14" t="s">
        <v>102</v>
      </c>
      <c r="D9" s="177" t="s">
        <v>102</v>
      </c>
      <c r="E9" s="30" t="s">
        <v>154</v>
      </c>
      <c r="F9" s="16">
        <v>19</v>
      </c>
      <c r="G9" s="10">
        <f t="shared" si="0"/>
        <v>0</v>
      </c>
      <c r="H9" s="17">
        <v>8.47</v>
      </c>
      <c r="I9" s="20">
        <v>19</v>
      </c>
      <c r="J9" s="179"/>
      <c r="K9" s="10">
        <f t="shared" si="1"/>
        <v>0</v>
      </c>
      <c r="L9" s="181"/>
      <c r="M9" s="20">
        <v>19.0000000009</v>
      </c>
      <c r="N9" s="16">
        <v>19</v>
      </c>
      <c r="O9" s="10">
        <f t="shared" si="2"/>
        <v>0</v>
      </c>
      <c r="P9" s="17">
        <v>11.05</v>
      </c>
      <c r="Q9" s="20">
        <v>19.0000000009</v>
      </c>
      <c r="R9" s="179"/>
      <c r="S9" s="10">
        <f t="shared" si="3"/>
        <v>0</v>
      </c>
      <c r="T9" s="181"/>
      <c r="U9" s="20">
        <v>20.0000000009</v>
      </c>
      <c r="V9" s="179"/>
      <c r="W9" s="10">
        <f t="shared" si="4"/>
        <v>0</v>
      </c>
      <c r="X9" s="181"/>
      <c r="Y9" s="20">
        <v>20.0000000009</v>
      </c>
      <c r="Z9" s="179"/>
      <c r="AA9" s="10">
        <f t="shared" si="5"/>
        <v>0</v>
      </c>
      <c r="AB9" s="181"/>
      <c r="AC9" s="20">
        <v>22.0000000009</v>
      </c>
      <c r="AD9" s="16"/>
      <c r="AE9" s="10">
        <f t="shared" si="6"/>
        <v>0</v>
      </c>
      <c r="AF9" s="17"/>
      <c r="AG9" s="20"/>
      <c r="AH9" s="16"/>
      <c r="AI9" s="10">
        <f t="shared" si="7"/>
        <v>0</v>
      </c>
      <c r="AJ9" s="17"/>
      <c r="AK9" s="21"/>
      <c r="AL9" s="16"/>
      <c r="AM9" s="10">
        <f t="shared" si="8"/>
        <v>0</v>
      </c>
      <c r="AN9" s="17"/>
      <c r="AO9" s="21"/>
      <c r="AP9" s="39">
        <f t="shared" si="12"/>
        <v>0</v>
      </c>
      <c r="AQ9" s="13">
        <f t="shared" si="13"/>
        <v>22.0000000009</v>
      </c>
      <c r="AR9" s="48">
        <v>2</v>
      </c>
      <c r="AS9" s="146" t="str">
        <f t="shared" si="9"/>
        <v>David</v>
      </c>
      <c r="AT9" s="31" t="str">
        <f t="shared" si="10"/>
        <v>Audi A5</v>
      </c>
      <c r="AV9" s="59">
        <f t="shared" si="14"/>
        <v>0</v>
      </c>
      <c r="AW9" s="59">
        <f t="shared" si="15"/>
        <v>0</v>
      </c>
      <c r="AX9" s="59">
        <f t="shared" si="16"/>
        <v>0</v>
      </c>
      <c r="AY9" s="59">
        <f t="shared" si="17"/>
        <v>0</v>
      </c>
      <c r="AZ9" s="59">
        <f t="shared" si="18"/>
        <v>0</v>
      </c>
      <c r="BA9" s="59">
        <f t="shared" si="19"/>
        <v>0</v>
      </c>
      <c r="BB9" s="59">
        <f aca="true" t="shared" si="21" ref="BB9:BB26">AE9</f>
        <v>0</v>
      </c>
      <c r="BC9" s="59">
        <f t="shared" si="11"/>
        <v>0</v>
      </c>
      <c r="BD9" s="62">
        <f t="shared" si="20"/>
        <v>0</v>
      </c>
      <c r="BE9" s="65">
        <f>SUM(LARGE(AV9:BD9,{1,2,3,4,5,6}))</f>
        <v>0</v>
      </c>
    </row>
    <row r="10" spans="1:57" ht="25.5" customHeight="1" thickBot="1">
      <c r="A10" s="33">
        <v>4</v>
      </c>
      <c r="B10" s="14" t="s">
        <v>137</v>
      </c>
      <c r="C10" s="14" t="s">
        <v>121</v>
      </c>
      <c r="D10" s="177" t="s">
        <v>103</v>
      </c>
      <c r="E10" s="34" t="s">
        <v>153</v>
      </c>
      <c r="F10" s="16">
        <v>8</v>
      </c>
      <c r="G10" s="10">
        <f t="shared" si="0"/>
        <v>8</v>
      </c>
      <c r="H10" s="17">
        <v>7.76</v>
      </c>
      <c r="I10" s="20">
        <v>8</v>
      </c>
      <c r="J10" s="16">
        <v>5</v>
      </c>
      <c r="K10" s="10">
        <f t="shared" si="1"/>
        <v>11</v>
      </c>
      <c r="L10" s="17">
        <v>10.47</v>
      </c>
      <c r="M10" s="20">
        <v>5.000000001</v>
      </c>
      <c r="N10" s="16">
        <v>4</v>
      </c>
      <c r="O10" s="10">
        <f t="shared" si="2"/>
        <v>13</v>
      </c>
      <c r="P10" s="17">
        <v>10.52</v>
      </c>
      <c r="Q10" s="20">
        <v>5.000000001</v>
      </c>
      <c r="R10" s="16">
        <v>13</v>
      </c>
      <c r="S10" s="10">
        <f t="shared" si="3"/>
        <v>3</v>
      </c>
      <c r="T10" s="17">
        <v>10.77</v>
      </c>
      <c r="U10" s="20">
        <v>6.000000001</v>
      </c>
      <c r="V10" s="226">
        <v>4</v>
      </c>
      <c r="W10" s="227">
        <f t="shared" si="4"/>
        <v>13</v>
      </c>
      <c r="X10" s="17">
        <v>10.55</v>
      </c>
      <c r="Y10" s="20">
        <v>5.000000001</v>
      </c>
      <c r="Z10" s="16">
        <v>5</v>
      </c>
      <c r="AA10" s="10">
        <f t="shared" si="5"/>
        <v>11</v>
      </c>
      <c r="AB10" s="17">
        <v>10.19</v>
      </c>
      <c r="AC10" s="20">
        <v>6.000000001</v>
      </c>
      <c r="AD10" s="16"/>
      <c r="AE10" s="10">
        <f t="shared" si="6"/>
        <v>0</v>
      </c>
      <c r="AF10" s="17"/>
      <c r="AG10" s="20"/>
      <c r="AH10" s="16"/>
      <c r="AI10" s="10">
        <f t="shared" si="7"/>
        <v>0</v>
      </c>
      <c r="AJ10" s="17"/>
      <c r="AK10" s="21"/>
      <c r="AL10" s="16"/>
      <c r="AM10" s="10">
        <f t="shared" si="8"/>
        <v>0</v>
      </c>
      <c r="AN10" s="17"/>
      <c r="AO10" s="21"/>
      <c r="AP10" s="39">
        <f t="shared" si="12"/>
        <v>59</v>
      </c>
      <c r="AQ10" s="13">
        <f t="shared" si="13"/>
        <v>6.000000001</v>
      </c>
      <c r="AR10" s="48">
        <v>6</v>
      </c>
      <c r="AS10" s="146" t="str">
        <f t="shared" si="9"/>
        <v>Philvit</v>
      </c>
      <c r="AT10" s="36" t="str">
        <f t="shared" si="10"/>
        <v>Renault RS01</v>
      </c>
      <c r="AV10" s="60">
        <f t="shared" si="14"/>
        <v>8</v>
      </c>
      <c r="AW10" s="60">
        <f t="shared" si="15"/>
        <v>11</v>
      </c>
      <c r="AX10" s="60">
        <f t="shared" si="16"/>
        <v>13</v>
      </c>
      <c r="AY10" s="60">
        <f t="shared" si="17"/>
        <v>3</v>
      </c>
      <c r="AZ10" s="60">
        <f t="shared" si="18"/>
        <v>13</v>
      </c>
      <c r="BA10" s="60">
        <f t="shared" si="19"/>
        <v>11</v>
      </c>
      <c r="BB10" s="60">
        <f t="shared" si="21"/>
        <v>0</v>
      </c>
      <c r="BC10" s="60">
        <f t="shared" si="11"/>
        <v>0</v>
      </c>
      <c r="BD10" s="63">
        <f t="shared" si="20"/>
        <v>0</v>
      </c>
      <c r="BE10" s="66">
        <f>SUM(LARGE(AV10:BD10,{1,2,3,4,5,6}))</f>
        <v>59</v>
      </c>
    </row>
    <row r="11" spans="1:57" ht="25.5" customHeight="1" thickBot="1" thickTop="1">
      <c r="A11" s="29">
        <v>5</v>
      </c>
      <c r="B11" s="14" t="s">
        <v>138</v>
      </c>
      <c r="C11" s="14" t="s">
        <v>122</v>
      </c>
      <c r="D11" s="177" t="s">
        <v>104</v>
      </c>
      <c r="E11" s="30" t="s">
        <v>156</v>
      </c>
      <c r="F11" s="16">
        <v>4</v>
      </c>
      <c r="G11" s="10">
        <f t="shared" si="0"/>
        <v>13</v>
      </c>
      <c r="H11" s="17">
        <v>7.75</v>
      </c>
      <c r="I11" s="20">
        <v>4.0000000011</v>
      </c>
      <c r="J11" s="16">
        <v>2</v>
      </c>
      <c r="K11" s="10">
        <f t="shared" si="1"/>
        <v>20</v>
      </c>
      <c r="L11" s="67">
        <v>10.27</v>
      </c>
      <c r="M11" s="20">
        <v>3.0000000011</v>
      </c>
      <c r="N11" s="16">
        <v>2</v>
      </c>
      <c r="O11" s="10">
        <f t="shared" si="2"/>
        <v>20</v>
      </c>
      <c r="P11" s="17">
        <v>10.35</v>
      </c>
      <c r="Q11" s="20">
        <v>2.0000000011</v>
      </c>
      <c r="R11" s="16">
        <v>1</v>
      </c>
      <c r="S11" s="10">
        <f t="shared" si="3"/>
        <v>25</v>
      </c>
      <c r="T11" s="17">
        <v>10.31</v>
      </c>
      <c r="U11" s="20">
        <v>2.0000000011</v>
      </c>
      <c r="V11" s="228">
        <v>13</v>
      </c>
      <c r="W11" s="229">
        <v>0</v>
      </c>
      <c r="X11" s="225">
        <v>10.4</v>
      </c>
      <c r="Y11" s="20">
        <v>2.0000000011</v>
      </c>
      <c r="Z11" s="16">
        <v>2</v>
      </c>
      <c r="AA11" s="10">
        <f t="shared" si="5"/>
        <v>20</v>
      </c>
      <c r="AB11" s="17">
        <v>10.14</v>
      </c>
      <c r="AC11" s="20">
        <v>2.0000000011</v>
      </c>
      <c r="AD11" s="16"/>
      <c r="AE11" s="10">
        <f t="shared" si="6"/>
        <v>0</v>
      </c>
      <c r="AF11" s="17"/>
      <c r="AG11" s="20"/>
      <c r="AH11" s="16"/>
      <c r="AI11" s="10">
        <f t="shared" si="7"/>
        <v>0</v>
      </c>
      <c r="AJ11" s="17"/>
      <c r="AK11" s="21"/>
      <c r="AL11" s="16"/>
      <c r="AM11" s="10">
        <f t="shared" si="8"/>
        <v>0</v>
      </c>
      <c r="AN11" s="17"/>
      <c r="AO11" s="21"/>
      <c r="AP11" s="39">
        <f t="shared" si="12"/>
        <v>98</v>
      </c>
      <c r="AQ11" s="13">
        <f t="shared" si="13"/>
        <v>2.0000000011</v>
      </c>
      <c r="AR11" s="48">
        <v>6</v>
      </c>
      <c r="AS11" s="146" t="str">
        <f t="shared" si="9"/>
        <v>Laminak</v>
      </c>
      <c r="AT11" s="31" t="str">
        <f t="shared" si="10"/>
        <v>Mercedes AMG</v>
      </c>
      <c r="AV11" s="59">
        <f t="shared" si="14"/>
        <v>13</v>
      </c>
      <c r="AW11" s="59">
        <f t="shared" si="15"/>
        <v>20</v>
      </c>
      <c r="AX11" s="59">
        <f t="shared" si="16"/>
        <v>20</v>
      </c>
      <c r="AY11" s="59">
        <f t="shared" si="17"/>
        <v>25</v>
      </c>
      <c r="AZ11" s="59">
        <f t="shared" si="18"/>
        <v>0</v>
      </c>
      <c r="BA11" s="59">
        <f t="shared" si="19"/>
        <v>20</v>
      </c>
      <c r="BB11" s="59">
        <f t="shared" si="21"/>
        <v>0</v>
      </c>
      <c r="BC11" s="59">
        <f t="shared" si="11"/>
        <v>0</v>
      </c>
      <c r="BD11" s="62">
        <f t="shared" si="20"/>
        <v>0</v>
      </c>
      <c r="BE11" s="65">
        <f>SUM(LARGE(AV11:BD11,{1,2,3,4,5,6}))</f>
        <v>98</v>
      </c>
    </row>
    <row r="12" spans="1:57" ht="25.5" customHeight="1" thickTop="1">
      <c r="A12" s="33">
        <v>6</v>
      </c>
      <c r="B12" s="14" t="s">
        <v>139</v>
      </c>
      <c r="C12" s="14" t="s">
        <v>123</v>
      </c>
      <c r="D12" s="177" t="s">
        <v>105</v>
      </c>
      <c r="E12" s="34" t="s">
        <v>154</v>
      </c>
      <c r="F12" s="16">
        <v>13</v>
      </c>
      <c r="G12" s="10">
        <f t="shared" si="0"/>
        <v>3</v>
      </c>
      <c r="H12" s="17">
        <v>8.21</v>
      </c>
      <c r="I12" s="20">
        <v>13</v>
      </c>
      <c r="J12" s="179"/>
      <c r="K12" s="10">
        <f t="shared" si="1"/>
        <v>0</v>
      </c>
      <c r="L12" s="181"/>
      <c r="M12" s="20">
        <v>17.0000000012</v>
      </c>
      <c r="N12" s="16">
        <v>15</v>
      </c>
      <c r="O12" s="10">
        <f t="shared" si="2"/>
        <v>1</v>
      </c>
      <c r="P12" s="17">
        <v>10.76</v>
      </c>
      <c r="Q12" s="20">
        <v>17.0000000012</v>
      </c>
      <c r="R12" s="16">
        <v>11</v>
      </c>
      <c r="S12" s="10">
        <f t="shared" si="3"/>
        <v>5</v>
      </c>
      <c r="T12" s="17">
        <v>10.73</v>
      </c>
      <c r="U12" s="20">
        <v>16.0000000012</v>
      </c>
      <c r="V12" s="195">
        <v>10</v>
      </c>
      <c r="W12" s="196">
        <f t="shared" si="4"/>
        <v>6</v>
      </c>
      <c r="X12" s="17">
        <v>10.68</v>
      </c>
      <c r="Y12" s="20">
        <v>15.0000000012</v>
      </c>
      <c r="Z12" s="16">
        <v>10</v>
      </c>
      <c r="AA12" s="10">
        <f t="shared" si="5"/>
        <v>6</v>
      </c>
      <c r="AB12" s="17">
        <v>10.44</v>
      </c>
      <c r="AC12" s="20">
        <v>15.0000000012</v>
      </c>
      <c r="AD12" s="16"/>
      <c r="AE12" s="10">
        <f t="shared" si="6"/>
        <v>0</v>
      </c>
      <c r="AF12" s="17"/>
      <c r="AG12" s="20"/>
      <c r="AH12" s="16"/>
      <c r="AI12" s="10">
        <f t="shared" si="7"/>
        <v>0</v>
      </c>
      <c r="AJ12" s="17"/>
      <c r="AK12" s="21"/>
      <c r="AL12" s="16"/>
      <c r="AM12" s="10">
        <f t="shared" si="8"/>
        <v>0</v>
      </c>
      <c r="AN12" s="17"/>
      <c r="AO12" s="21"/>
      <c r="AP12" s="39">
        <f t="shared" si="12"/>
        <v>21</v>
      </c>
      <c r="AQ12" s="13">
        <f t="shared" si="13"/>
        <v>15.0000000012</v>
      </c>
      <c r="AR12" s="48">
        <v>5</v>
      </c>
      <c r="AS12" s="146" t="str">
        <f t="shared" si="9"/>
        <v>Taras</v>
      </c>
      <c r="AT12" s="36" t="str">
        <f t="shared" si="10"/>
        <v>Audi A5</v>
      </c>
      <c r="AV12" s="60">
        <f t="shared" si="14"/>
        <v>3</v>
      </c>
      <c r="AW12" s="60">
        <f t="shared" si="15"/>
        <v>0</v>
      </c>
      <c r="AX12" s="60">
        <f t="shared" si="16"/>
        <v>1</v>
      </c>
      <c r="AY12" s="60">
        <f t="shared" si="17"/>
        <v>5</v>
      </c>
      <c r="AZ12" s="60">
        <f t="shared" si="18"/>
        <v>6</v>
      </c>
      <c r="BA12" s="60">
        <f t="shared" si="19"/>
        <v>6</v>
      </c>
      <c r="BB12" s="60">
        <f t="shared" si="21"/>
        <v>0</v>
      </c>
      <c r="BC12" s="60">
        <f t="shared" si="11"/>
        <v>0</v>
      </c>
      <c r="BD12" s="63">
        <f t="shared" si="20"/>
        <v>0</v>
      </c>
      <c r="BE12" s="66">
        <f>SUM(LARGE(AV12:BD12,{1,2,3,4,5,6}))</f>
        <v>21</v>
      </c>
    </row>
    <row r="13" spans="1:57" ht="25.5" customHeight="1">
      <c r="A13" s="29">
        <v>7</v>
      </c>
      <c r="B13" s="14" t="s">
        <v>140</v>
      </c>
      <c r="C13" s="14" t="s">
        <v>124</v>
      </c>
      <c r="D13" s="177" t="s">
        <v>106</v>
      </c>
      <c r="E13" s="183" t="s">
        <v>164</v>
      </c>
      <c r="F13" s="16">
        <v>2</v>
      </c>
      <c r="G13" s="10">
        <f t="shared" si="0"/>
        <v>20</v>
      </c>
      <c r="H13" s="17">
        <v>7.82</v>
      </c>
      <c r="I13" s="20">
        <v>2.0000000013</v>
      </c>
      <c r="J13" s="16">
        <v>1</v>
      </c>
      <c r="K13" s="10">
        <f t="shared" si="1"/>
        <v>25</v>
      </c>
      <c r="L13" s="67">
        <v>10.27</v>
      </c>
      <c r="M13" s="20">
        <v>1.0000000013</v>
      </c>
      <c r="N13" s="16">
        <v>1</v>
      </c>
      <c r="O13" s="10">
        <f t="shared" si="2"/>
        <v>25</v>
      </c>
      <c r="P13" s="17">
        <v>10.31</v>
      </c>
      <c r="Q13" s="20">
        <v>1.0000000013</v>
      </c>
      <c r="R13" s="16">
        <v>3</v>
      </c>
      <c r="S13" s="10">
        <f t="shared" si="3"/>
        <v>16</v>
      </c>
      <c r="T13" s="17">
        <v>10.44</v>
      </c>
      <c r="U13" s="20">
        <v>1.0000000013</v>
      </c>
      <c r="V13" s="16">
        <v>1</v>
      </c>
      <c r="W13" s="10">
        <f t="shared" si="4"/>
        <v>25</v>
      </c>
      <c r="X13" s="17">
        <v>10.38</v>
      </c>
      <c r="Y13" s="20">
        <v>1.0000000013</v>
      </c>
      <c r="Z13" s="16">
        <v>3</v>
      </c>
      <c r="AA13" s="10">
        <f t="shared" si="5"/>
        <v>16</v>
      </c>
      <c r="AB13" s="17">
        <v>10.11</v>
      </c>
      <c r="AC13" s="20">
        <v>1.0000000013</v>
      </c>
      <c r="AD13" s="16"/>
      <c r="AE13" s="10">
        <f t="shared" si="6"/>
        <v>0</v>
      </c>
      <c r="AF13" s="17"/>
      <c r="AG13" s="20"/>
      <c r="AH13" s="16"/>
      <c r="AI13" s="10">
        <f t="shared" si="7"/>
        <v>0</v>
      </c>
      <c r="AJ13" s="17"/>
      <c r="AK13" s="21"/>
      <c r="AL13" s="16"/>
      <c r="AM13" s="10">
        <f t="shared" si="8"/>
        <v>0</v>
      </c>
      <c r="AN13" s="17"/>
      <c r="AO13" s="21"/>
      <c r="AP13" s="39">
        <f t="shared" si="12"/>
        <v>127</v>
      </c>
      <c r="AQ13" s="13">
        <f t="shared" si="13"/>
        <v>1.0000000013</v>
      </c>
      <c r="AR13" s="48">
        <v>6</v>
      </c>
      <c r="AS13" s="146" t="str">
        <f t="shared" si="9"/>
        <v>Sea Sex &amp; Slot</v>
      </c>
      <c r="AT13" s="31" t="str">
        <f t="shared" si="10"/>
        <v>Audi A5/Renault RS01</v>
      </c>
      <c r="AV13" s="59">
        <f t="shared" si="14"/>
        <v>20</v>
      </c>
      <c r="AW13" s="59">
        <f t="shared" si="15"/>
        <v>25</v>
      </c>
      <c r="AX13" s="59">
        <f t="shared" si="16"/>
        <v>25</v>
      </c>
      <c r="AY13" s="59">
        <f t="shared" si="17"/>
        <v>16</v>
      </c>
      <c r="AZ13" s="59">
        <f t="shared" si="18"/>
        <v>25</v>
      </c>
      <c r="BA13" s="59">
        <f t="shared" si="19"/>
        <v>16</v>
      </c>
      <c r="BB13" s="59">
        <f t="shared" si="21"/>
        <v>0</v>
      </c>
      <c r="BC13" s="59">
        <f t="shared" si="11"/>
        <v>0</v>
      </c>
      <c r="BD13" s="62">
        <f t="shared" si="20"/>
        <v>0</v>
      </c>
      <c r="BE13" s="65">
        <f>SUM(LARGE(AV13:BD13,{1,2,3,4,5,6}))</f>
        <v>127</v>
      </c>
    </row>
    <row r="14" spans="1:57" ht="25.5" customHeight="1">
      <c r="A14" s="33">
        <v>8</v>
      </c>
      <c r="B14" s="14" t="s">
        <v>141</v>
      </c>
      <c r="C14" s="14" t="s">
        <v>125</v>
      </c>
      <c r="D14" s="177" t="s">
        <v>107</v>
      </c>
      <c r="E14" s="34" t="s">
        <v>154</v>
      </c>
      <c r="F14" s="16">
        <v>10</v>
      </c>
      <c r="G14" s="10">
        <f t="shared" si="0"/>
        <v>6</v>
      </c>
      <c r="H14" s="17">
        <v>7.95</v>
      </c>
      <c r="I14" s="20">
        <v>10</v>
      </c>
      <c r="J14" s="16">
        <v>15</v>
      </c>
      <c r="K14" s="10">
        <f t="shared" si="1"/>
        <v>1</v>
      </c>
      <c r="L14" s="17">
        <v>10.68</v>
      </c>
      <c r="M14" s="20">
        <v>15.0000000014</v>
      </c>
      <c r="N14" s="16">
        <v>13</v>
      </c>
      <c r="O14" s="10">
        <f t="shared" si="2"/>
        <v>3</v>
      </c>
      <c r="P14" s="17">
        <v>10.52</v>
      </c>
      <c r="Q14" s="20">
        <v>14.0000000014</v>
      </c>
      <c r="R14" s="16">
        <v>8</v>
      </c>
      <c r="S14" s="10">
        <f t="shared" si="3"/>
        <v>8</v>
      </c>
      <c r="T14" s="17">
        <v>10.6</v>
      </c>
      <c r="U14" s="20">
        <v>13.0000000014</v>
      </c>
      <c r="V14" s="16">
        <v>6</v>
      </c>
      <c r="W14" s="10">
        <f t="shared" si="4"/>
        <v>10</v>
      </c>
      <c r="X14" s="17">
        <v>10.59</v>
      </c>
      <c r="Y14" s="20">
        <v>12.0000000014</v>
      </c>
      <c r="Z14" s="16">
        <v>8</v>
      </c>
      <c r="AA14" s="10">
        <f t="shared" si="5"/>
        <v>8</v>
      </c>
      <c r="AB14" s="17">
        <v>10.32</v>
      </c>
      <c r="AC14" s="20">
        <v>10.0000000014</v>
      </c>
      <c r="AD14" s="16"/>
      <c r="AE14" s="10">
        <f t="shared" si="6"/>
        <v>0</v>
      </c>
      <c r="AF14" s="17"/>
      <c r="AG14" s="20"/>
      <c r="AH14" s="16"/>
      <c r="AI14" s="10">
        <f t="shared" si="7"/>
        <v>0</v>
      </c>
      <c r="AJ14" s="17"/>
      <c r="AK14" s="21"/>
      <c r="AL14" s="16"/>
      <c r="AM14" s="10">
        <f t="shared" si="8"/>
        <v>0</v>
      </c>
      <c r="AN14" s="17"/>
      <c r="AO14" s="21"/>
      <c r="AP14" s="39">
        <f t="shared" si="12"/>
        <v>36</v>
      </c>
      <c r="AQ14" s="13">
        <f t="shared" si="13"/>
        <v>10.0000000014</v>
      </c>
      <c r="AR14" s="48">
        <v>6</v>
      </c>
      <c r="AS14" s="146" t="str">
        <f t="shared" si="9"/>
        <v>Roc</v>
      </c>
      <c r="AT14" s="36" t="str">
        <f t="shared" si="10"/>
        <v>Audi A5</v>
      </c>
      <c r="AV14" s="60">
        <f t="shared" si="14"/>
        <v>6</v>
      </c>
      <c r="AW14" s="60">
        <f t="shared" si="15"/>
        <v>1</v>
      </c>
      <c r="AX14" s="60">
        <f t="shared" si="16"/>
        <v>3</v>
      </c>
      <c r="AY14" s="60">
        <f t="shared" si="17"/>
        <v>8</v>
      </c>
      <c r="AZ14" s="60">
        <f t="shared" si="18"/>
        <v>10</v>
      </c>
      <c r="BA14" s="60">
        <f t="shared" si="19"/>
        <v>8</v>
      </c>
      <c r="BB14" s="60">
        <f t="shared" si="21"/>
        <v>0</v>
      </c>
      <c r="BC14" s="60">
        <f t="shared" si="11"/>
        <v>0</v>
      </c>
      <c r="BD14" s="63">
        <f t="shared" si="20"/>
        <v>0</v>
      </c>
      <c r="BE14" s="66">
        <f>SUM(LARGE(AV14:BD14,{1,2,3,4,5,6}))</f>
        <v>36</v>
      </c>
    </row>
    <row r="15" spans="1:57" ht="25.5" customHeight="1">
      <c r="A15" s="29">
        <v>9</v>
      </c>
      <c r="B15" s="14" t="s">
        <v>141</v>
      </c>
      <c r="C15" s="14" t="s">
        <v>126</v>
      </c>
      <c r="D15" s="177" t="s">
        <v>108</v>
      </c>
      <c r="E15" s="30" t="s">
        <v>154</v>
      </c>
      <c r="F15" s="16">
        <v>14</v>
      </c>
      <c r="G15" s="10">
        <f t="shared" si="0"/>
        <v>2</v>
      </c>
      <c r="H15" s="17">
        <v>7.84</v>
      </c>
      <c r="I15" s="20">
        <v>14</v>
      </c>
      <c r="J15" s="16">
        <v>10</v>
      </c>
      <c r="K15" s="10">
        <f t="shared" si="1"/>
        <v>6</v>
      </c>
      <c r="L15" s="17">
        <v>10.44</v>
      </c>
      <c r="M15" s="20">
        <v>13.0000000015</v>
      </c>
      <c r="N15" s="16">
        <v>14</v>
      </c>
      <c r="O15" s="10">
        <f t="shared" si="2"/>
        <v>2</v>
      </c>
      <c r="P15" s="17">
        <v>10.65</v>
      </c>
      <c r="Q15" s="20">
        <v>14.0000000015</v>
      </c>
      <c r="R15" s="16">
        <v>15</v>
      </c>
      <c r="S15" s="10">
        <f t="shared" si="3"/>
        <v>1</v>
      </c>
      <c r="T15" s="17">
        <v>10.73</v>
      </c>
      <c r="U15" s="20">
        <v>15.0000000015</v>
      </c>
      <c r="V15" s="16">
        <v>8</v>
      </c>
      <c r="W15" s="10">
        <f t="shared" si="4"/>
        <v>8</v>
      </c>
      <c r="X15" s="17">
        <v>10.66</v>
      </c>
      <c r="Y15" s="20">
        <v>13.0000000015</v>
      </c>
      <c r="Z15" s="16">
        <v>9</v>
      </c>
      <c r="AA15" s="10">
        <f t="shared" si="5"/>
        <v>7</v>
      </c>
      <c r="AB15" s="17">
        <v>10.29</v>
      </c>
      <c r="AC15" s="20">
        <v>14.0000000015</v>
      </c>
      <c r="AD15" s="16"/>
      <c r="AE15" s="10">
        <f t="shared" si="6"/>
        <v>0</v>
      </c>
      <c r="AF15" s="17"/>
      <c r="AG15" s="20"/>
      <c r="AH15" s="16"/>
      <c r="AI15" s="10">
        <f t="shared" si="7"/>
        <v>0</v>
      </c>
      <c r="AJ15" s="17"/>
      <c r="AK15" s="21"/>
      <c r="AL15" s="16"/>
      <c r="AM15" s="10">
        <f t="shared" si="8"/>
        <v>0</v>
      </c>
      <c r="AN15" s="17"/>
      <c r="AO15" s="21"/>
      <c r="AP15" s="39">
        <f t="shared" si="12"/>
        <v>26</v>
      </c>
      <c r="AQ15" s="13">
        <f t="shared" si="13"/>
        <v>14.0000000015</v>
      </c>
      <c r="AR15" s="48">
        <v>6</v>
      </c>
      <c r="AS15" s="146" t="str">
        <f t="shared" si="9"/>
        <v>Gravillon</v>
      </c>
      <c r="AT15" s="31" t="str">
        <f t="shared" si="10"/>
        <v>Audi A5</v>
      </c>
      <c r="AV15" s="59">
        <f t="shared" si="14"/>
        <v>2</v>
      </c>
      <c r="AW15" s="59">
        <f t="shared" si="15"/>
        <v>6</v>
      </c>
      <c r="AX15" s="59">
        <f t="shared" si="16"/>
        <v>2</v>
      </c>
      <c r="AY15" s="59">
        <f t="shared" si="17"/>
        <v>1</v>
      </c>
      <c r="AZ15" s="59">
        <f t="shared" si="18"/>
        <v>8</v>
      </c>
      <c r="BA15" s="59">
        <f t="shared" si="19"/>
        <v>7</v>
      </c>
      <c r="BB15" s="59">
        <f t="shared" si="21"/>
        <v>0</v>
      </c>
      <c r="BC15" s="59">
        <f t="shared" si="11"/>
        <v>0</v>
      </c>
      <c r="BD15" s="62">
        <f t="shared" si="20"/>
        <v>0</v>
      </c>
      <c r="BE15" s="65">
        <f>SUM(LARGE(AV15:BD15,{1,2,3,4,5,6}))</f>
        <v>26</v>
      </c>
    </row>
    <row r="16" spans="1:57" ht="25.5" customHeight="1">
      <c r="A16" s="33">
        <v>10</v>
      </c>
      <c r="B16" s="14" t="s">
        <v>142</v>
      </c>
      <c r="C16" s="14" t="s">
        <v>127</v>
      </c>
      <c r="D16" s="177" t="s">
        <v>109</v>
      </c>
      <c r="E16" s="34" t="s">
        <v>156</v>
      </c>
      <c r="F16" s="16">
        <v>6</v>
      </c>
      <c r="G16" s="10">
        <f t="shared" si="0"/>
        <v>10</v>
      </c>
      <c r="H16" s="17">
        <v>7.79</v>
      </c>
      <c r="I16" s="20">
        <v>6.0000000016</v>
      </c>
      <c r="J16" s="16">
        <v>12</v>
      </c>
      <c r="K16" s="10">
        <f t="shared" si="1"/>
        <v>4</v>
      </c>
      <c r="L16" s="17">
        <v>10.66</v>
      </c>
      <c r="M16" s="20">
        <v>7.0000000016</v>
      </c>
      <c r="N16" s="16">
        <v>10</v>
      </c>
      <c r="O16" s="10">
        <f t="shared" si="2"/>
        <v>6</v>
      </c>
      <c r="P16" s="17">
        <v>10.57</v>
      </c>
      <c r="Q16" s="20">
        <v>9.0000000016</v>
      </c>
      <c r="R16" s="16">
        <v>10</v>
      </c>
      <c r="S16" s="10">
        <f t="shared" si="3"/>
        <v>6</v>
      </c>
      <c r="T16" s="17">
        <v>10.73</v>
      </c>
      <c r="U16" s="20">
        <v>8.0000000016</v>
      </c>
      <c r="V16" s="16">
        <v>11</v>
      </c>
      <c r="W16" s="10">
        <f t="shared" si="4"/>
        <v>5</v>
      </c>
      <c r="X16" s="17">
        <v>10.56</v>
      </c>
      <c r="Y16" s="20">
        <v>10.0000000016</v>
      </c>
      <c r="Z16" s="179"/>
      <c r="AA16" s="10">
        <f t="shared" si="5"/>
        <v>0</v>
      </c>
      <c r="AB16" s="181"/>
      <c r="AC16" s="20">
        <v>13.0000000016</v>
      </c>
      <c r="AD16" s="16"/>
      <c r="AE16" s="10">
        <f t="shared" si="6"/>
        <v>0</v>
      </c>
      <c r="AF16" s="17"/>
      <c r="AG16" s="20"/>
      <c r="AH16" s="16"/>
      <c r="AI16" s="10">
        <f t="shared" si="7"/>
        <v>0</v>
      </c>
      <c r="AJ16" s="17"/>
      <c r="AK16" s="21"/>
      <c r="AL16" s="16"/>
      <c r="AM16" s="10">
        <f t="shared" si="8"/>
        <v>0</v>
      </c>
      <c r="AN16" s="17"/>
      <c r="AO16" s="21"/>
      <c r="AP16" s="39">
        <f t="shared" si="12"/>
        <v>31</v>
      </c>
      <c r="AQ16" s="13">
        <f t="shared" si="13"/>
        <v>13.0000000016</v>
      </c>
      <c r="AR16" s="48">
        <v>6</v>
      </c>
      <c r="AS16" s="146" t="str">
        <f t="shared" si="9"/>
        <v>VW</v>
      </c>
      <c r="AT16" s="36" t="str">
        <f t="shared" si="10"/>
        <v>Mercedes AMG</v>
      </c>
      <c r="AV16" s="60">
        <f t="shared" si="14"/>
        <v>10</v>
      </c>
      <c r="AW16" s="60">
        <f t="shared" si="15"/>
        <v>4</v>
      </c>
      <c r="AX16" s="60">
        <f t="shared" si="16"/>
        <v>6</v>
      </c>
      <c r="AY16" s="60">
        <f t="shared" si="17"/>
        <v>6</v>
      </c>
      <c r="AZ16" s="60">
        <f t="shared" si="18"/>
        <v>5</v>
      </c>
      <c r="BA16" s="60">
        <f t="shared" si="19"/>
        <v>0</v>
      </c>
      <c r="BB16" s="60">
        <f t="shared" si="21"/>
        <v>0</v>
      </c>
      <c r="BC16" s="60">
        <f t="shared" si="11"/>
        <v>0</v>
      </c>
      <c r="BD16" s="63">
        <f t="shared" si="20"/>
        <v>0</v>
      </c>
      <c r="BE16" s="66">
        <f>SUM(LARGE(AV16:BD16,{1,2,3,4,5,6}))</f>
        <v>31</v>
      </c>
    </row>
    <row r="17" spans="1:57" ht="25.5" customHeight="1">
      <c r="A17" s="29">
        <v>11</v>
      </c>
      <c r="B17" s="14" t="s">
        <v>143</v>
      </c>
      <c r="C17" s="14" t="s">
        <v>128</v>
      </c>
      <c r="D17" s="177" t="s">
        <v>110</v>
      </c>
      <c r="E17" s="30" t="s">
        <v>156</v>
      </c>
      <c r="F17" s="16">
        <v>11</v>
      </c>
      <c r="G17" s="10">
        <f t="shared" si="0"/>
        <v>5</v>
      </c>
      <c r="H17" s="17">
        <v>7.97</v>
      </c>
      <c r="I17" s="20">
        <v>11</v>
      </c>
      <c r="J17" s="179"/>
      <c r="K17" s="10">
        <f t="shared" si="1"/>
        <v>0</v>
      </c>
      <c r="L17" s="181"/>
      <c r="M17" s="20">
        <v>16.0000000017</v>
      </c>
      <c r="N17" s="16">
        <v>9</v>
      </c>
      <c r="O17" s="10">
        <f t="shared" si="2"/>
        <v>7</v>
      </c>
      <c r="P17" s="17">
        <v>10.57</v>
      </c>
      <c r="Q17" s="20">
        <v>13.0000000017</v>
      </c>
      <c r="R17" s="179"/>
      <c r="S17" s="10">
        <f t="shared" si="3"/>
        <v>0</v>
      </c>
      <c r="T17" s="181"/>
      <c r="U17" s="20">
        <v>14.0000000017</v>
      </c>
      <c r="V17" s="179"/>
      <c r="W17" s="10">
        <f t="shared" si="4"/>
        <v>0</v>
      </c>
      <c r="X17" s="181"/>
      <c r="Y17" s="20">
        <v>16.0000000017</v>
      </c>
      <c r="Z17" s="179"/>
      <c r="AA17" s="10">
        <f t="shared" si="5"/>
        <v>0</v>
      </c>
      <c r="AB17" s="181"/>
      <c r="AC17" s="20">
        <v>16.0000000017</v>
      </c>
      <c r="AD17" s="16"/>
      <c r="AE17" s="10">
        <f t="shared" si="6"/>
        <v>0</v>
      </c>
      <c r="AF17" s="17"/>
      <c r="AG17" s="20"/>
      <c r="AH17" s="16"/>
      <c r="AI17" s="10">
        <f t="shared" si="7"/>
        <v>0</v>
      </c>
      <c r="AJ17" s="17"/>
      <c r="AK17" s="21"/>
      <c r="AL17" s="16"/>
      <c r="AM17" s="10">
        <f t="shared" si="8"/>
        <v>0</v>
      </c>
      <c r="AN17" s="17"/>
      <c r="AO17" s="21"/>
      <c r="AP17" s="39">
        <f t="shared" si="12"/>
        <v>12</v>
      </c>
      <c r="AQ17" s="13">
        <f t="shared" si="13"/>
        <v>16.0000000017</v>
      </c>
      <c r="AR17" s="48">
        <v>2</v>
      </c>
      <c r="AS17" s="146" t="str">
        <f t="shared" si="9"/>
        <v>Mickey</v>
      </c>
      <c r="AT17" s="31" t="str">
        <f t="shared" si="10"/>
        <v>Mercedes AMG</v>
      </c>
      <c r="AV17" s="59">
        <f t="shared" si="14"/>
        <v>5</v>
      </c>
      <c r="AW17" s="59">
        <f t="shared" si="15"/>
        <v>0</v>
      </c>
      <c r="AX17" s="59">
        <f t="shared" si="16"/>
        <v>7</v>
      </c>
      <c r="AY17" s="59">
        <f t="shared" si="17"/>
        <v>0</v>
      </c>
      <c r="AZ17" s="59">
        <f t="shared" si="18"/>
        <v>0</v>
      </c>
      <c r="BA17" s="59">
        <f t="shared" si="19"/>
        <v>0</v>
      </c>
      <c r="BB17" s="59">
        <f t="shared" si="21"/>
        <v>0</v>
      </c>
      <c r="BC17" s="59">
        <f t="shared" si="11"/>
        <v>0</v>
      </c>
      <c r="BD17" s="62">
        <f t="shared" si="20"/>
        <v>0</v>
      </c>
      <c r="BE17" s="65">
        <f>SUM(LARGE(AV17:BD17,{1,2,3,4,5,6}))</f>
        <v>12</v>
      </c>
    </row>
    <row r="18" spans="1:57" ht="25.5" customHeight="1">
      <c r="A18" s="33">
        <v>12</v>
      </c>
      <c r="B18" s="14" t="s">
        <v>143</v>
      </c>
      <c r="C18" s="14" t="s">
        <v>126</v>
      </c>
      <c r="D18" s="177" t="s">
        <v>111</v>
      </c>
      <c r="E18" s="34" t="s">
        <v>156</v>
      </c>
      <c r="F18" s="16">
        <v>9</v>
      </c>
      <c r="G18" s="10">
        <f t="shared" si="0"/>
        <v>7</v>
      </c>
      <c r="H18" s="17">
        <v>7.91</v>
      </c>
      <c r="I18" s="20">
        <v>9</v>
      </c>
      <c r="J18" s="16">
        <v>11</v>
      </c>
      <c r="K18" s="10">
        <f t="shared" si="1"/>
        <v>5</v>
      </c>
      <c r="L18" s="17">
        <v>10.53</v>
      </c>
      <c r="M18" s="20">
        <v>9.0000000018</v>
      </c>
      <c r="N18" s="16">
        <v>7</v>
      </c>
      <c r="O18" s="10">
        <f t="shared" si="2"/>
        <v>9</v>
      </c>
      <c r="P18" s="17">
        <v>10.59</v>
      </c>
      <c r="Q18" s="20">
        <v>8.0000000018</v>
      </c>
      <c r="R18" s="16">
        <v>7</v>
      </c>
      <c r="S18" s="10">
        <f t="shared" si="3"/>
        <v>9</v>
      </c>
      <c r="T18" s="17">
        <v>10.6</v>
      </c>
      <c r="U18" s="20">
        <v>7.0000000018</v>
      </c>
      <c r="V18" s="16">
        <v>9</v>
      </c>
      <c r="W18" s="10">
        <f t="shared" si="4"/>
        <v>7</v>
      </c>
      <c r="X18" s="17">
        <v>10.65</v>
      </c>
      <c r="Y18" s="20">
        <v>8.0000000018</v>
      </c>
      <c r="Z18" s="179"/>
      <c r="AA18" s="10">
        <f t="shared" si="5"/>
        <v>0</v>
      </c>
      <c r="AB18" s="181"/>
      <c r="AC18" s="20">
        <v>9.0000000018</v>
      </c>
      <c r="AD18" s="16"/>
      <c r="AE18" s="10">
        <f t="shared" si="6"/>
        <v>0</v>
      </c>
      <c r="AF18" s="17"/>
      <c r="AG18" s="20"/>
      <c r="AH18" s="16"/>
      <c r="AI18" s="10">
        <f t="shared" si="7"/>
        <v>0</v>
      </c>
      <c r="AJ18" s="17"/>
      <c r="AK18" s="21"/>
      <c r="AL18" s="16"/>
      <c r="AM18" s="10">
        <f t="shared" si="8"/>
        <v>0</v>
      </c>
      <c r="AN18" s="17"/>
      <c r="AO18" s="21"/>
      <c r="AP18" s="39">
        <f t="shared" si="12"/>
        <v>37</v>
      </c>
      <c r="AQ18" s="13">
        <f t="shared" si="13"/>
        <v>9.0000000018</v>
      </c>
      <c r="AR18" s="48">
        <v>5</v>
      </c>
      <c r="AS18" s="146" t="str">
        <f t="shared" si="9"/>
        <v>Calimero</v>
      </c>
      <c r="AT18" s="36" t="str">
        <f t="shared" si="10"/>
        <v>Mercedes AMG</v>
      </c>
      <c r="AV18" s="60">
        <f t="shared" si="14"/>
        <v>7</v>
      </c>
      <c r="AW18" s="60">
        <f t="shared" si="15"/>
        <v>5</v>
      </c>
      <c r="AX18" s="60">
        <f t="shared" si="16"/>
        <v>9</v>
      </c>
      <c r="AY18" s="60">
        <f t="shared" si="17"/>
        <v>9</v>
      </c>
      <c r="AZ18" s="60">
        <f t="shared" si="18"/>
        <v>7</v>
      </c>
      <c r="BA18" s="60">
        <f t="shared" si="19"/>
        <v>0</v>
      </c>
      <c r="BB18" s="60">
        <f t="shared" si="21"/>
        <v>0</v>
      </c>
      <c r="BC18" s="60">
        <f t="shared" si="11"/>
        <v>0</v>
      </c>
      <c r="BD18" s="63">
        <f t="shared" si="20"/>
        <v>0</v>
      </c>
      <c r="BE18" s="66">
        <f>SUM(LARGE(AV18:BD18,{1,2,3,4,5,6}))</f>
        <v>37</v>
      </c>
    </row>
    <row r="19" spans="1:57" ht="25.5" customHeight="1">
      <c r="A19" s="29">
        <v>13</v>
      </c>
      <c r="B19" s="14" t="s">
        <v>144</v>
      </c>
      <c r="C19" s="14" t="s">
        <v>129</v>
      </c>
      <c r="D19" s="177" t="s">
        <v>112</v>
      </c>
      <c r="E19" s="30" t="s">
        <v>156</v>
      </c>
      <c r="F19" s="16">
        <v>17</v>
      </c>
      <c r="G19" s="10">
        <f t="shared" si="0"/>
        <v>0</v>
      </c>
      <c r="H19" s="17">
        <v>8.44</v>
      </c>
      <c r="I19" s="20">
        <v>17.0000000019</v>
      </c>
      <c r="J19" s="16">
        <v>18</v>
      </c>
      <c r="K19" s="10">
        <f t="shared" si="1"/>
        <v>0</v>
      </c>
      <c r="L19" s="17">
        <v>11.33</v>
      </c>
      <c r="M19" s="20">
        <v>19.0000000019</v>
      </c>
      <c r="N19" s="16">
        <v>20</v>
      </c>
      <c r="O19" s="10">
        <f t="shared" si="2"/>
        <v>0</v>
      </c>
      <c r="P19" s="17">
        <v>10.95</v>
      </c>
      <c r="Q19" s="20">
        <v>19.0000000019</v>
      </c>
      <c r="R19" s="179"/>
      <c r="S19" s="10">
        <f t="shared" si="3"/>
        <v>0</v>
      </c>
      <c r="T19" s="181"/>
      <c r="U19" s="20">
        <v>20.0000000019</v>
      </c>
      <c r="V19" s="179"/>
      <c r="W19" s="10">
        <f t="shared" si="4"/>
        <v>0</v>
      </c>
      <c r="X19" s="181"/>
      <c r="Y19" s="20">
        <v>20.0000000019</v>
      </c>
      <c r="Z19" s="179"/>
      <c r="AA19" s="10">
        <f t="shared" si="5"/>
        <v>0</v>
      </c>
      <c r="AB19" s="181"/>
      <c r="AC19" s="20">
        <v>22.0000000019</v>
      </c>
      <c r="AD19" s="16"/>
      <c r="AE19" s="10">
        <f t="shared" si="6"/>
        <v>0</v>
      </c>
      <c r="AF19" s="17"/>
      <c r="AG19" s="20"/>
      <c r="AH19" s="16"/>
      <c r="AI19" s="10">
        <f t="shared" si="7"/>
        <v>0</v>
      </c>
      <c r="AJ19" s="17"/>
      <c r="AK19" s="21"/>
      <c r="AL19" s="16"/>
      <c r="AM19" s="10">
        <f t="shared" si="8"/>
        <v>0</v>
      </c>
      <c r="AN19" s="17"/>
      <c r="AO19" s="21"/>
      <c r="AP19" s="39">
        <f t="shared" si="12"/>
        <v>0</v>
      </c>
      <c r="AQ19" s="13">
        <f t="shared" si="13"/>
        <v>22.0000000019</v>
      </c>
      <c r="AR19" s="48">
        <v>3</v>
      </c>
      <c r="AS19" s="146" t="str">
        <f t="shared" si="9"/>
        <v>JeanJean</v>
      </c>
      <c r="AT19" s="31" t="str">
        <f t="shared" si="10"/>
        <v>Mercedes AMG</v>
      </c>
      <c r="AV19" s="59">
        <f t="shared" si="14"/>
        <v>0</v>
      </c>
      <c r="AW19" s="59">
        <f t="shared" si="15"/>
        <v>0</v>
      </c>
      <c r="AX19" s="59">
        <f t="shared" si="16"/>
        <v>0</v>
      </c>
      <c r="AY19" s="59">
        <f t="shared" si="17"/>
        <v>0</v>
      </c>
      <c r="AZ19" s="59">
        <f t="shared" si="18"/>
        <v>0</v>
      </c>
      <c r="BA19" s="59">
        <f t="shared" si="19"/>
        <v>0</v>
      </c>
      <c r="BB19" s="59">
        <f t="shared" si="21"/>
        <v>0</v>
      </c>
      <c r="BC19" s="59">
        <f t="shared" si="11"/>
        <v>0</v>
      </c>
      <c r="BD19" s="62">
        <f t="shared" si="20"/>
        <v>0</v>
      </c>
      <c r="BE19" s="65">
        <f>SUM(LARGE(AV19:BD19,{1,2,3,4,5,6}))</f>
        <v>0</v>
      </c>
    </row>
    <row r="20" spans="1:57" ht="25.5" customHeight="1">
      <c r="A20" s="33">
        <v>14</v>
      </c>
      <c r="B20" s="14" t="s">
        <v>145</v>
      </c>
      <c r="C20" s="14" t="s">
        <v>113</v>
      </c>
      <c r="D20" s="177" t="s">
        <v>113</v>
      </c>
      <c r="E20" s="34" t="s">
        <v>154</v>
      </c>
      <c r="F20" s="16">
        <v>1</v>
      </c>
      <c r="G20" s="10">
        <f t="shared" si="0"/>
        <v>25</v>
      </c>
      <c r="H20" s="17">
        <v>7.75</v>
      </c>
      <c r="I20" s="20">
        <v>1.000000002</v>
      </c>
      <c r="J20" s="16">
        <v>6</v>
      </c>
      <c r="K20" s="10">
        <f t="shared" si="1"/>
        <v>10</v>
      </c>
      <c r="L20" s="17">
        <v>10.35</v>
      </c>
      <c r="M20" s="20">
        <v>2.000000002</v>
      </c>
      <c r="N20" s="16">
        <v>12</v>
      </c>
      <c r="O20" s="10">
        <f t="shared" si="2"/>
        <v>4</v>
      </c>
      <c r="P20" s="17">
        <v>10.35</v>
      </c>
      <c r="Q20" s="20">
        <v>3.000000002</v>
      </c>
      <c r="R20" s="16">
        <v>4</v>
      </c>
      <c r="S20" s="10">
        <f t="shared" si="3"/>
        <v>13</v>
      </c>
      <c r="T20" s="67">
        <v>10.27</v>
      </c>
      <c r="U20" s="20">
        <v>4.000000002</v>
      </c>
      <c r="V20" s="16">
        <v>5</v>
      </c>
      <c r="W20" s="10">
        <f t="shared" si="4"/>
        <v>11</v>
      </c>
      <c r="X20" s="67">
        <v>10.35</v>
      </c>
      <c r="Y20" s="20">
        <v>4.000000002</v>
      </c>
      <c r="Z20" s="16">
        <v>7</v>
      </c>
      <c r="AA20" s="10">
        <f t="shared" si="5"/>
        <v>9</v>
      </c>
      <c r="AB20" s="67">
        <v>10.03</v>
      </c>
      <c r="AC20" s="20">
        <v>4.000000002</v>
      </c>
      <c r="AD20" s="16"/>
      <c r="AE20" s="10">
        <f t="shared" si="6"/>
        <v>0</v>
      </c>
      <c r="AF20" s="17"/>
      <c r="AG20" s="20"/>
      <c r="AH20" s="16"/>
      <c r="AI20" s="10">
        <f t="shared" si="7"/>
        <v>0</v>
      </c>
      <c r="AJ20" s="17"/>
      <c r="AK20" s="21"/>
      <c r="AL20" s="16"/>
      <c r="AM20" s="10">
        <f t="shared" si="8"/>
        <v>0</v>
      </c>
      <c r="AN20" s="17"/>
      <c r="AO20" s="21"/>
      <c r="AP20" s="39">
        <f t="shared" si="12"/>
        <v>72</v>
      </c>
      <c r="AQ20" s="13">
        <f t="shared" si="13"/>
        <v>4.000000002</v>
      </c>
      <c r="AR20" s="48">
        <v>6</v>
      </c>
      <c r="AS20" s="146" t="str">
        <f t="shared" si="9"/>
        <v>Enzo</v>
      </c>
      <c r="AT20" s="36" t="str">
        <f t="shared" si="10"/>
        <v>Audi A5</v>
      </c>
      <c r="AV20" s="60">
        <f t="shared" si="14"/>
        <v>25</v>
      </c>
      <c r="AW20" s="60">
        <f t="shared" si="15"/>
        <v>10</v>
      </c>
      <c r="AX20" s="60">
        <f t="shared" si="16"/>
        <v>4</v>
      </c>
      <c r="AY20" s="60">
        <f t="shared" si="17"/>
        <v>13</v>
      </c>
      <c r="AZ20" s="60">
        <f t="shared" si="18"/>
        <v>11</v>
      </c>
      <c r="BA20" s="60">
        <f t="shared" si="19"/>
        <v>9</v>
      </c>
      <c r="BB20" s="60">
        <f t="shared" si="21"/>
        <v>0</v>
      </c>
      <c r="BC20" s="60">
        <f t="shared" si="11"/>
        <v>0</v>
      </c>
      <c r="BD20" s="63">
        <f t="shared" si="20"/>
        <v>0</v>
      </c>
      <c r="BE20" s="66">
        <f>SUM(LARGE(AV20:BD20,{1,2,3,4,5,6}))</f>
        <v>72</v>
      </c>
    </row>
    <row r="21" spans="1:57" ht="25.5" customHeight="1">
      <c r="A21" s="29">
        <v>15</v>
      </c>
      <c r="B21" s="14" t="s">
        <v>146</v>
      </c>
      <c r="C21" s="14" t="s">
        <v>130</v>
      </c>
      <c r="D21" s="177" t="s">
        <v>114</v>
      </c>
      <c r="E21" s="30" t="s">
        <v>156</v>
      </c>
      <c r="F21" s="16">
        <v>12</v>
      </c>
      <c r="G21" s="10">
        <f t="shared" si="0"/>
        <v>4</v>
      </c>
      <c r="H21" s="17">
        <v>7.91</v>
      </c>
      <c r="I21" s="20">
        <v>12</v>
      </c>
      <c r="J21" s="16">
        <v>9</v>
      </c>
      <c r="K21" s="10">
        <f t="shared" si="1"/>
        <v>7</v>
      </c>
      <c r="L21" s="17">
        <v>10.44</v>
      </c>
      <c r="M21" s="20">
        <v>10.0000000021</v>
      </c>
      <c r="N21" s="16">
        <v>11</v>
      </c>
      <c r="O21" s="10">
        <f t="shared" si="2"/>
        <v>5</v>
      </c>
      <c r="P21" s="17">
        <v>10.48</v>
      </c>
      <c r="Q21" s="20">
        <v>11.0000000021</v>
      </c>
      <c r="R21" s="16">
        <v>6</v>
      </c>
      <c r="S21" s="10">
        <f t="shared" si="3"/>
        <v>10</v>
      </c>
      <c r="T21" s="17">
        <v>10.44</v>
      </c>
      <c r="U21" s="20">
        <v>8.0000000021</v>
      </c>
      <c r="V21" s="16">
        <v>7</v>
      </c>
      <c r="W21" s="10">
        <f t="shared" si="4"/>
        <v>9</v>
      </c>
      <c r="X21" s="17">
        <v>10.48</v>
      </c>
      <c r="Y21" s="20">
        <v>9.0000000021</v>
      </c>
      <c r="Z21" s="16">
        <v>6</v>
      </c>
      <c r="AA21" s="10">
        <f t="shared" si="5"/>
        <v>10</v>
      </c>
      <c r="AB21" s="17">
        <v>10.14</v>
      </c>
      <c r="AC21" s="20">
        <v>7.0000000021</v>
      </c>
      <c r="AD21" s="16"/>
      <c r="AE21" s="10">
        <f t="shared" si="6"/>
        <v>0</v>
      </c>
      <c r="AF21" s="17"/>
      <c r="AG21" s="20"/>
      <c r="AH21" s="16"/>
      <c r="AI21" s="10">
        <f t="shared" si="7"/>
        <v>0</v>
      </c>
      <c r="AJ21" s="22"/>
      <c r="AK21" s="23"/>
      <c r="AL21" s="16"/>
      <c r="AM21" s="10">
        <f t="shared" si="8"/>
        <v>0</v>
      </c>
      <c r="AN21" s="22"/>
      <c r="AO21" s="23"/>
      <c r="AP21" s="39">
        <f t="shared" si="12"/>
        <v>45</v>
      </c>
      <c r="AQ21" s="13">
        <f t="shared" si="13"/>
        <v>7.0000000021</v>
      </c>
      <c r="AR21" s="48">
        <v>6</v>
      </c>
      <c r="AS21" s="147" t="str">
        <f t="shared" si="9"/>
        <v>VetteOne</v>
      </c>
      <c r="AT21" s="32" t="str">
        <f t="shared" si="10"/>
        <v>Mercedes AMG</v>
      </c>
      <c r="AV21" s="59">
        <f t="shared" si="14"/>
        <v>4</v>
      </c>
      <c r="AW21" s="59">
        <f t="shared" si="15"/>
        <v>7</v>
      </c>
      <c r="AX21" s="59">
        <f t="shared" si="16"/>
        <v>5</v>
      </c>
      <c r="AY21" s="59">
        <f t="shared" si="17"/>
        <v>10</v>
      </c>
      <c r="AZ21" s="59">
        <f t="shared" si="18"/>
        <v>9</v>
      </c>
      <c r="BA21" s="59">
        <f t="shared" si="19"/>
        <v>10</v>
      </c>
      <c r="BB21" s="59">
        <f t="shared" si="21"/>
        <v>0</v>
      </c>
      <c r="BC21" s="59">
        <f t="shared" si="11"/>
        <v>0</v>
      </c>
      <c r="BD21" s="62">
        <f t="shared" si="20"/>
        <v>0</v>
      </c>
      <c r="BE21" s="65">
        <f>SUM(LARGE(AV21:BD21,{1,2,3,4,5,6}))</f>
        <v>45</v>
      </c>
    </row>
    <row r="22" spans="1:57" ht="25.5" customHeight="1">
      <c r="A22" s="35">
        <v>16</v>
      </c>
      <c r="B22" s="14" t="s">
        <v>147</v>
      </c>
      <c r="C22" s="14" t="s">
        <v>131</v>
      </c>
      <c r="D22" s="177" t="s">
        <v>85</v>
      </c>
      <c r="E22" s="34" t="s">
        <v>169</v>
      </c>
      <c r="F22" s="16">
        <v>5</v>
      </c>
      <c r="G22" s="10">
        <f t="shared" si="0"/>
        <v>11</v>
      </c>
      <c r="H22" s="67">
        <v>7.7</v>
      </c>
      <c r="I22" s="20">
        <v>5.0000000022</v>
      </c>
      <c r="J22" s="16">
        <v>13</v>
      </c>
      <c r="K22" s="10">
        <f t="shared" si="1"/>
        <v>3</v>
      </c>
      <c r="L22" s="17">
        <v>10.59</v>
      </c>
      <c r="M22" s="20">
        <v>7.0000000022</v>
      </c>
      <c r="N22" s="16">
        <v>16</v>
      </c>
      <c r="O22" s="10">
        <f t="shared" si="2"/>
        <v>0</v>
      </c>
      <c r="P22" s="17">
        <v>10.4</v>
      </c>
      <c r="Q22" s="20">
        <v>12.0000000022</v>
      </c>
      <c r="R22" s="16">
        <v>5</v>
      </c>
      <c r="S22" s="10">
        <f t="shared" si="3"/>
        <v>11</v>
      </c>
      <c r="T22" s="17">
        <v>10.44</v>
      </c>
      <c r="U22" s="20">
        <v>11.0000000022</v>
      </c>
      <c r="V22" s="16">
        <v>2</v>
      </c>
      <c r="W22" s="10">
        <f t="shared" si="4"/>
        <v>20</v>
      </c>
      <c r="X22" s="17">
        <v>10.4</v>
      </c>
      <c r="Y22" s="20">
        <v>6.0000000022</v>
      </c>
      <c r="Z22" s="16">
        <v>1</v>
      </c>
      <c r="AA22" s="10">
        <f t="shared" si="5"/>
        <v>25</v>
      </c>
      <c r="AB22" s="67">
        <v>10.03</v>
      </c>
      <c r="AC22" s="20">
        <v>5.0000000022</v>
      </c>
      <c r="AD22" s="16"/>
      <c r="AE22" s="10">
        <f t="shared" si="6"/>
        <v>0</v>
      </c>
      <c r="AF22" s="17"/>
      <c r="AG22" s="20"/>
      <c r="AH22" s="16"/>
      <c r="AI22" s="10">
        <f t="shared" si="7"/>
        <v>0</v>
      </c>
      <c r="AJ22" s="22"/>
      <c r="AK22" s="23"/>
      <c r="AL22" s="16"/>
      <c r="AM22" s="10">
        <f t="shared" si="8"/>
        <v>0</v>
      </c>
      <c r="AN22" s="22"/>
      <c r="AO22" s="23"/>
      <c r="AP22" s="39">
        <f t="shared" si="12"/>
        <v>70</v>
      </c>
      <c r="AQ22" s="13">
        <f t="shared" si="13"/>
        <v>5.0000000022</v>
      </c>
      <c r="AR22" s="48">
        <v>6</v>
      </c>
      <c r="AS22" s="147" t="str">
        <f t="shared" si="9"/>
        <v>Poussin</v>
      </c>
      <c r="AT22" s="37" t="str">
        <f t="shared" si="10"/>
        <v>Mercedes AMG/Renault RS01</v>
      </c>
      <c r="AV22" s="60">
        <f t="shared" si="14"/>
        <v>11</v>
      </c>
      <c r="AW22" s="60">
        <f t="shared" si="15"/>
        <v>3</v>
      </c>
      <c r="AX22" s="60">
        <f t="shared" si="16"/>
        <v>0</v>
      </c>
      <c r="AY22" s="60">
        <f t="shared" si="17"/>
        <v>11</v>
      </c>
      <c r="AZ22" s="60">
        <f t="shared" si="18"/>
        <v>20</v>
      </c>
      <c r="BA22" s="60">
        <f t="shared" si="19"/>
        <v>25</v>
      </c>
      <c r="BB22" s="60">
        <f t="shared" si="21"/>
        <v>0</v>
      </c>
      <c r="BC22" s="60">
        <f t="shared" si="11"/>
        <v>0</v>
      </c>
      <c r="BD22" s="63">
        <f t="shared" si="20"/>
        <v>0</v>
      </c>
      <c r="BE22" s="66">
        <f>SUM(LARGE(AV22:BD22,{1,2,3,4,5,6}))</f>
        <v>70</v>
      </c>
    </row>
    <row r="23" spans="1:57" ht="25.5" customHeight="1">
      <c r="A23" s="29">
        <v>17</v>
      </c>
      <c r="B23" s="14" t="s">
        <v>148</v>
      </c>
      <c r="C23" s="14" t="s">
        <v>115</v>
      </c>
      <c r="D23" s="177" t="s">
        <v>170</v>
      </c>
      <c r="E23" s="30" t="s">
        <v>154</v>
      </c>
      <c r="F23" s="16">
        <v>15</v>
      </c>
      <c r="G23" s="10">
        <f t="shared" si="0"/>
        <v>1</v>
      </c>
      <c r="H23" s="17">
        <v>8.08</v>
      </c>
      <c r="I23" s="20">
        <v>15</v>
      </c>
      <c r="J23" s="16">
        <v>16</v>
      </c>
      <c r="K23" s="10">
        <f t="shared" si="1"/>
        <v>0</v>
      </c>
      <c r="L23" s="17">
        <v>10.91</v>
      </c>
      <c r="M23" s="20">
        <v>18.0000000023</v>
      </c>
      <c r="N23" s="16">
        <v>18</v>
      </c>
      <c r="O23" s="10">
        <f t="shared" si="2"/>
        <v>0</v>
      </c>
      <c r="P23" s="17">
        <v>10.88</v>
      </c>
      <c r="Q23" s="20">
        <v>18.0000000023</v>
      </c>
      <c r="R23" s="16">
        <v>16</v>
      </c>
      <c r="S23" s="10">
        <f t="shared" si="3"/>
        <v>0</v>
      </c>
      <c r="T23" s="17">
        <v>10.73</v>
      </c>
      <c r="U23" s="20">
        <v>19.0000000023</v>
      </c>
      <c r="V23" s="179"/>
      <c r="W23" s="10">
        <f t="shared" si="4"/>
        <v>0</v>
      </c>
      <c r="X23" s="181"/>
      <c r="Y23" s="20">
        <v>19.0000000023</v>
      </c>
      <c r="Z23" s="16">
        <v>13</v>
      </c>
      <c r="AA23" s="10">
        <f t="shared" si="5"/>
        <v>3</v>
      </c>
      <c r="AB23" s="17">
        <v>10.57</v>
      </c>
      <c r="AC23" s="20">
        <v>19.0000000023</v>
      </c>
      <c r="AD23" s="16"/>
      <c r="AE23" s="10">
        <f t="shared" si="6"/>
        <v>0</v>
      </c>
      <c r="AF23" s="17"/>
      <c r="AG23" s="20"/>
      <c r="AH23" s="16"/>
      <c r="AI23" s="10">
        <f t="shared" si="7"/>
        <v>0</v>
      </c>
      <c r="AJ23" s="22"/>
      <c r="AK23" s="23"/>
      <c r="AL23" s="16"/>
      <c r="AM23" s="10">
        <f t="shared" si="8"/>
        <v>0</v>
      </c>
      <c r="AN23" s="22"/>
      <c r="AO23" s="23"/>
      <c r="AP23" s="39">
        <f t="shared" si="12"/>
        <v>4</v>
      </c>
      <c r="AQ23" s="13">
        <f t="shared" si="13"/>
        <v>19.0000000023</v>
      </c>
      <c r="AR23" s="48">
        <v>5</v>
      </c>
      <c r="AS23" s="147" t="str">
        <f t="shared" si="9"/>
        <v>Cloclo</v>
      </c>
      <c r="AT23" s="32" t="str">
        <f t="shared" si="10"/>
        <v>Audi A5</v>
      </c>
      <c r="AV23" s="59">
        <f t="shared" si="14"/>
        <v>1</v>
      </c>
      <c r="AW23" s="59">
        <f t="shared" si="15"/>
        <v>0</v>
      </c>
      <c r="AX23" s="59">
        <f t="shared" si="16"/>
        <v>0</v>
      </c>
      <c r="AY23" s="59">
        <f t="shared" si="17"/>
        <v>0</v>
      </c>
      <c r="AZ23" s="59">
        <f t="shared" si="18"/>
        <v>0</v>
      </c>
      <c r="BA23" s="59">
        <f t="shared" si="19"/>
        <v>3</v>
      </c>
      <c r="BB23" s="59">
        <f t="shared" si="21"/>
        <v>0</v>
      </c>
      <c r="BC23" s="59">
        <f t="shared" si="11"/>
        <v>0</v>
      </c>
      <c r="BD23" s="62">
        <f t="shared" si="20"/>
        <v>0</v>
      </c>
      <c r="BE23" s="65">
        <f>SUM(LARGE(AV23:BD23,{1,2,3,4,5,6}))</f>
        <v>4</v>
      </c>
    </row>
    <row r="24" spans="1:57" ht="25.5" customHeight="1">
      <c r="A24" s="42">
        <v>18</v>
      </c>
      <c r="B24" s="14" t="s">
        <v>149</v>
      </c>
      <c r="C24" s="14" t="s">
        <v>132</v>
      </c>
      <c r="D24" s="177" t="s">
        <v>116</v>
      </c>
      <c r="E24" s="34" t="s">
        <v>154</v>
      </c>
      <c r="F24" s="16">
        <v>7</v>
      </c>
      <c r="G24" s="10">
        <f t="shared" si="0"/>
        <v>9</v>
      </c>
      <c r="H24" s="17">
        <v>7.77</v>
      </c>
      <c r="I24" s="20">
        <v>7.0000000024</v>
      </c>
      <c r="J24" s="16">
        <v>14</v>
      </c>
      <c r="K24" s="10">
        <f t="shared" si="1"/>
        <v>2</v>
      </c>
      <c r="L24" s="17">
        <v>10.35</v>
      </c>
      <c r="M24" s="20">
        <v>10.0000000024</v>
      </c>
      <c r="N24" s="16">
        <v>5</v>
      </c>
      <c r="O24" s="10">
        <f t="shared" si="2"/>
        <v>11</v>
      </c>
      <c r="P24" s="17">
        <v>10.35</v>
      </c>
      <c r="Q24" s="20">
        <v>7.0000000024</v>
      </c>
      <c r="R24" s="16">
        <v>12</v>
      </c>
      <c r="S24" s="10">
        <f t="shared" si="3"/>
        <v>4</v>
      </c>
      <c r="T24" s="17">
        <v>10.49</v>
      </c>
      <c r="U24" s="20">
        <v>8.0000000024</v>
      </c>
      <c r="V24" s="16">
        <v>12</v>
      </c>
      <c r="W24" s="10">
        <f t="shared" si="4"/>
        <v>4</v>
      </c>
      <c r="X24" s="17">
        <v>10.59</v>
      </c>
      <c r="Y24" s="20">
        <v>11.0000000024</v>
      </c>
      <c r="Z24" s="16">
        <v>11</v>
      </c>
      <c r="AA24" s="10">
        <f t="shared" si="5"/>
        <v>5</v>
      </c>
      <c r="AB24" s="17">
        <v>10.28</v>
      </c>
      <c r="AC24" s="20">
        <v>11.0000000024</v>
      </c>
      <c r="AD24" s="16"/>
      <c r="AE24" s="10">
        <f t="shared" si="6"/>
        <v>0</v>
      </c>
      <c r="AF24" s="17"/>
      <c r="AG24" s="20"/>
      <c r="AH24" s="16"/>
      <c r="AI24" s="10">
        <f t="shared" si="7"/>
        <v>0</v>
      </c>
      <c r="AJ24" s="22"/>
      <c r="AK24" s="23"/>
      <c r="AL24" s="16"/>
      <c r="AM24" s="10">
        <f t="shared" si="8"/>
        <v>0</v>
      </c>
      <c r="AN24" s="22"/>
      <c r="AO24" s="23"/>
      <c r="AP24" s="39">
        <f t="shared" si="12"/>
        <v>35</v>
      </c>
      <c r="AQ24" s="13">
        <f t="shared" si="13"/>
        <v>11.0000000024</v>
      </c>
      <c r="AR24" s="48">
        <v>6</v>
      </c>
      <c r="AS24" s="147" t="str">
        <f t="shared" si="9"/>
        <v>Bibi</v>
      </c>
      <c r="AT24" s="43" t="str">
        <f t="shared" si="10"/>
        <v>Audi A5</v>
      </c>
      <c r="AV24" s="60">
        <f t="shared" si="14"/>
        <v>9</v>
      </c>
      <c r="AW24" s="60">
        <f t="shared" si="15"/>
        <v>2</v>
      </c>
      <c r="AX24" s="60">
        <f t="shared" si="16"/>
        <v>11</v>
      </c>
      <c r="AY24" s="60">
        <f t="shared" si="17"/>
        <v>4</v>
      </c>
      <c r="AZ24" s="60">
        <f t="shared" si="18"/>
        <v>4</v>
      </c>
      <c r="BA24" s="60">
        <f t="shared" si="19"/>
        <v>5</v>
      </c>
      <c r="BB24" s="60">
        <f>AE24</f>
        <v>0</v>
      </c>
      <c r="BC24" s="60">
        <f t="shared" si="11"/>
        <v>0</v>
      </c>
      <c r="BD24" s="63">
        <f t="shared" si="20"/>
        <v>0</v>
      </c>
      <c r="BE24" s="66">
        <f>SUM(LARGE(AV24:BD24,{1,2,3,4,5,6}))</f>
        <v>35</v>
      </c>
    </row>
    <row r="25" spans="1:57" ht="25.5" customHeight="1">
      <c r="A25" s="41">
        <v>19</v>
      </c>
      <c r="B25" s="14" t="s">
        <v>150</v>
      </c>
      <c r="C25" s="14" t="s">
        <v>133</v>
      </c>
      <c r="D25" s="177" t="s">
        <v>83</v>
      </c>
      <c r="E25" s="30" t="s">
        <v>156</v>
      </c>
      <c r="F25" s="16">
        <v>3</v>
      </c>
      <c r="G25" s="10">
        <f t="shared" si="0"/>
        <v>16</v>
      </c>
      <c r="H25" s="17">
        <v>7.95</v>
      </c>
      <c r="I25" s="20">
        <v>3.0000000025</v>
      </c>
      <c r="J25" s="16">
        <v>4</v>
      </c>
      <c r="K25" s="10">
        <f t="shared" si="1"/>
        <v>13</v>
      </c>
      <c r="L25" s="17">
        <v>10.41</v>
      </c>
      <c r="M25" s="20">
        <v>4.0000000025</v>
      </c>
      <c r="N25" s="16">
        <v>8</v>
      </c>
      <c r="O25" s="10">
        <f t="shared" si="2"/>
        <v>8</v>
      </c>
      <c r="P25" s="17">
        <v>10.38</v>
      </c>
      <c r="Q25" s="20">
        <v>4.0000000025</v>
      </c>
      <c r="R25" s="16">
        <v>2</v>
      </c>
      <c r="S25" s="10">
        <f t="shared" si="3"/>
        <v>20</v>
      </c>
      <c r="T25" s="67">
        <v>10.27</v>
      </c>
      <c r="U25" s="20">
        <v>3.0000000025</v>
      </c>
      <c r="V25" s="16">
        <v>3</v>
      </c>
      <c r="W25" s="10">
        <f t="shared" si="4"/>
        <v>16</v>
      </c>
      <c r="X25" s="67">
        <v>10.35</v>
      </c>
      <c r="Y25" s="20">
        <v>3.0000000025</v>
      </c>
      <c r="Z25" s="179"/>
      <c r="AA25" s="10">
        <f t="shared" si="5"/>
        <v>0</v>
      </c>
      <c r="AB25" s="181"/>
      <c r="AC25" s="20">
        <v>3.0000000025</v>
      </c>
      <c r="AD25" s="16"/>
      <c r="AE25" s="10">
        <f t="shared" si="6"/>
        <v>0</v>
      </c>
      <c r="AF25" s="17"/>
      <c r="AG25" s="20"/>
      <c r="AH25" s="16"/>
      <c r="AI25" s="10">
        <f t="shared" si="7"/>
        <v>0</v>
      </c>
      <c r="AJ25" s="22"/>
      <c r="AK25" s="23"/>
      <c r="AL25" s="16"/>
      <c r="AM25" s="10">
        <f t="shared" si="8"/>
        <v>0</v>
      </c>
      <c r="AN25" s="22"/>
      <c r="AO25" s="23"/>
      <c r="AP25" s="39">
        <f t="shared" si="12"/>
        <v>73</v>
      </c>
      <c r="AQ25" s="13">
        <f t="shared" si="13"/>
        <v>3.0000000025</v>
      </c>
      <c r="AR25" s="48">
        <v>5</v>
      </c>
      <c r="AS25" s="147" t="str">
        <f t="shared" si="9"/>
        <v>Midas</v>
      </c>
      <c r="AT25" s="32" t="str">
        <f t="shared" si="10"/>
        <v>Mercedes AMG</v>
      </c>
      <c r="AV25" s="59">
        <f t="shared" si="14"/>
        <v>16</v>
      </c>
      <c r="AW25" s="59">
        <f t="shared" si="15"/>
        <v>13</v>
      </c>
      <c r="AX25" s="59">
        <f t="shared" si="16"/>
        <v>8</v>
      </c>
      <c r="AY25" s="59">
        <f t="shared" si="17"/>
        <v>20</v>
      </c>
      <c r="AZ25" s="59">
        <f t="shared" si="18"/>
        <v>16</v>
      </c>
      <c r="BA25" s="59">
        <f t="shared" si="19"/>
        <v>0</v>
      </c>
      <c r="BB25" s="59">
        <f>AE25</f>
        <v>0</v>
      </c>
      <c r="BC25" s="59">
        <f t="shared" si="11"/>
        <v>0</v>
      </c>
      <c r="BD25" s="62">
        <f t="shared" si="20"/>
        <v>0</v>
      </c>
      <c r="BE25" s="65">
        <f>SUM(LARGE(AV25:BD25,{1,2,3,4,5,6}))</f>
        <v>73</v>
      </c>
    </row>
    <row r="26" spans="1:57" ht="25.5" customHeight="1">
      <c r="A26" s="33">
        <v>20</v>
      </c>
      <c r="B26" s="14" t="s">
        <v>150</v>
      </c>
      <c r="C26" s="14" t="s">
        <v>134</v>
      </c>
      <c r="D26" s="177" t="s">
        <v>117</v>
      </c>
      <c r="E26" s="34" t="s">
        <v>153</v>
      </c>
      <c r="F26" s="16">
        <v>18</v>
      </c>
      <c r="G26" s="10">
        <f t="shared" si="0"/>
        <v>0</v>
      </c>
      <c r="H26" s="17">
        <v>8.4</v>
      </c>
      <c r="I26" s="20">
        <v>18</v>
      </c>
      <c r="J26" s="179"/>
      <c r="K26" s="10">
        <f t="shared" si="1"/>
        <v>0</v>
      </c>
      <c r="L26" s="181"/>
      <c r="M26" s="20">
        <v>19.0000000026</v>
      </c>
      <c r="N26" s="179"/>
      <c r="O26" s="10">
        <f t="shared" si="2"/>
        <v>0</v>
      </c>
      <c r="P26" s="181"/>
      <c r="Q26" s="20">
        <v>19.0000000026</v>
      </c>
      <c r="R26" s="179"/>
      <c r="S26" s="10">
        <f t="shared" si="3"/>
        <v>0</v>
      </c>
      <c r="T26" s="181"/>
      <c r="U26" s="20">
        <v>20.0000000026</v>
      </c>
      <c r="V26" s="179"/>
      <c r="W26" s="10">
        <f t="shared" si="4"/>
        <v>0</v>
      </c>
      <c r="X26" s="181"/>
      <c r="Y26" s="20">
        <v>20.0000000026</v>
      </c>
      <c r="Z26" s="179"/>
      <c r="AA26" s="10">
        <f t="shared" si="5"/>
        <v>0</v>
      </c>
      <c r="AB26" s="181"/>
      <c r="AC26" s="20">
        <v>22.0000000026</v>
      </c>
      <c r="AD26" s="16"/>
      <c r="AE26" s="10">
        <f t="shared" si="6"/>
        <v>0</v>
      </c>
      <c r="AF26" s="17"/>
      <c r="AG26" s="20"/>
      <c r="AH26" s="16"/>
      <c r="AI26" s="10">
        <f t="shared" si="7"/>
        <v>0</v>
      </c>
      <c r="AJ26" s="17"/>
      <c r="AK26" s="21"/>
      <c r="AL26" s="16"/>
      <c r="AM26" s="10">
        <f t="shared" si="8"/>
        <v>0</v>
      </c>
      <c r="AN26" s="17"/>
      <c r="AO26" s="21"/>
      <c r="AP26" s="39">
        <f t="shared" si="12"/>
        <v>0</v>
      </c>
      <c r="AQ26" s="13">
        <f t="shared" si="13"/>
        <v>22.0000000026</v>
      </c>
      <c r="AR26" s="48">
        <v>1</v>
      </c>
      <c r="AS26" s="146" t="str">
        <f t="shared" si="9"/>
        <v>Darington</v>
      </c>
      <c r="AT26" s="36" t="str">
        <f t="shared" si="10"/>
        <v>Renault RS01</v>
      </c>
      <c r="AV26" s="60">
        <f t="shared" si="14"/>
        <v>0</v>
      </c>
      <c r="AW26" s="60">
        <f t="shared" si="15"/>
        <v>0</v>
      </c>
      <c r="AX26" s="60">
        <f t="shared" si="16"/>
        <v>0</v>
      </c>
      <c r="AY26" s="60">
        <f t="shared" si="17"/>
        <v>0</v>
      </c>
      <c r="AZ26" s="60">
        <f t="shared" si="18"/>
        <v>0</v>
      </c>
      <c r="BA26" s="60">
        <f t="shared" si="19"/>
        <v>0</v>
      </c>
      <c r="BB26" s="60">
        <f t="shared" si="21"/>
        <v>0</v>
      </c>
      <c r="BC26" s="60">
        <f t="shared" si="11"/>
        <v>0</v>
      </c>
      <c r="BD26" s="63">
        <f t="shared" si="20"/>
        <v>0</v>
      </c>
      <c r="BE26" s="66">
        <f>SUM(LARGE(AV26:BD26,{1,2,3,4,5,6}))</f>
        <v>0</v>
      </c>
    </row>
    <row r="27" spans="1:57" ht="25.5" customHeight="1">
      <c r="A27" s="29">
        <v>21</v>
      </c>
      <c r="B27" s="14" t="s">
        <v>151</v>
      </c>
      <c r="C27" s="14" t="s">
        <v>135</v>
      </c>
      <c r="D27" s="177" t="s">
        <v>84</v>
      </c>
      <c r="E27" s="183" t="s">
        <v>154</v>
      </c>
      <c r="F27" s="179"/>
      <c r="G27" s="10">
        <f t="shared" si="0"/>
        <v>0</v>
      </c>
      <c r="H27" s="180"/>
      <c r="I27" s="191"/>
      <c r="J27" s="16">
        <v>7</v>
      </c>
      <c r="K27" s="10">
        <f t="shared" si="1"/>
        <v>9</v>
      </c>
      <c r="L27" s="17">
        <v>10.74</v>
      </c>
      <c r="M27" s="20">
        <v>12.0000000027</v>
      </c>
      <c r="N27" s="16">
        <v>6</v>
      </c>
      <c r="O27" s="10">
        <f t="shared" si="2"/>
        <v>10</v>
      </c>
      <c r="P27" s="17">
        <v>10.57</v>
      </c>
      <c r="Q27" s="20">
        <v>10.0000000027</v>
      </c>
      <c r="R27" s="179"/>
      <c r="S27" s="10">
        <f t="shared" si="3"/>
        <v>0</v>
      </c>
      <c r="T27" s="181"/>
      <c r="U27" s="20">
        <v>12.0000000027</v>
      </c>
      <c r="V27" s="179"/>
      <c r="W27" s="10">
        <f t="shared" si="4"/>
        <v>0</v>
      </c>
      <c r="X27" s="181"/>
      <c r="Y27" s="20">
        <v>13.0000000027</v>
      </c>
      <c r="Z27" s="16">
        <v>4</v>
      </c>
      <c r="AA27" s="10">
        <f t="shared" si="5"/>
        <v>13</v>
      </c>
      <c r="AB27" s="17">
        <v>10.27</v>
      </c>
      <c r="AC27" s="20">
        <v>12.0000000027</v>
      </c>
      <c r="AD27" s="16"/>
      <c r="AE27" s="10">
        <f t="shared" si="6"/>
        <v>0</v>
      </c>
      <c r="AF27" s="17"/>
      <c r="AG27" s="20"/>
      <c r="AH27" s="16"/>
      <c r="AI27" s="10">
        <f t="shared" si="7"/>
        <v>0</v>
      </c>
      <c r="AJ27" s="17"/>
      <c r="AK27" s="21"/>
      <c r="AL27" s="16"/>
      <c r="AM27" s="10">
        <f t="shared" si="8"/>
        <v>0</v>
      </c>
      <c r="AN27" s="17"/>
      <c r="AO27" s="21"/>
      <c r="AP27" s="39">
        <f aca="true" t="shared" si="22" ref="AP27:AP32">BE27</f>
        <v>32</v>
      </c>
      <c r="AQ27" s="13">
        <f t="shared" si="13"/>
        <v>12.0000000027</v>
      </c>
      <c r="AR27" s="48">
        <v>3</v>
      </c>
      <c r="AS27" s="146" t="str">
        <f aca="true" t="shared" si="23" ref="AS27:AT29">D27</f>
        <v>Boombastic</v>
      </c>
      <c r="AT27" s="145" t="str">
        <f t="shared" si="23"/>
        <v>Audi A5</v>
      </c>
      <c r="AV27" s="59">
        <f t="shared" si="14"/>
        <v>0</v>
      </c>
      <c r="AW27" s="59">
        <f t="shared" si="15"/>
        <v>9</v>
      </c>
      <c r="AX27" s="59">
        <f t="shared" si="16"/>
        <v>10</v>
      </c>
      <c r="AY27" s="59">
        <f t="shared" si="17"/>
        <v>0</v>
      </c>
      <c r="AZ27" s="59">
        <f t="shared" si="18"/>
        <v>0</v>
      </c>
      <c r="BA27" s="59">
        <f t="shared" si="19"/>
        <v>13</v>
      </c>
      <c r="BB27" s="59">
        <f aca="true" t="shared" si="24" ref="BB27:BB32">AE27</f>
        <v>0</v>
      </c>
      <c r="BC27" s="59">
        <f aca="true" t="shared" si="25" ref="BC27:BC32">AI27</f>
        <v>0</v>
      </c>
      <c r="BD27" s="62">
        <f aca="true" t="shared" si="26" ref="BD27:BD32">AM27</f>
        <v>0</v>
      </c>
      <c r="BE27" s="65">
        <f>SUM(LARGE(AV27:BD27,{1,2,3,4,5,6}))</f>
        <v>32</v>
      </c>
    </row>
    <row r="28" spans="1:57" ht="25.5" customHeight="1">
      <c r="A28" s="178">
        <v>22</v>
      </c>
      <c r="B28" s="14" t="s">
        <v>152</v>
      </c>
      <c r="C28" s="14" t="s">
        <v>136</v>
      </c>
      <c r="D28" s="177" t="s">
        <v>118</v>
      </c>
      <c r="E28" s="184" t="s">
        <v>156</v>
      </c>
      <c r="F28" s="179"/>
      <c r="G28" s="10">
        <f t="shared" si="0"/>
        <v>0</v>
      </c>
      <c r="H28" s="180"/>
      <c r="I28" s="192"/>
      <c r="J28" s="16">
        <v>8</v>
      </c>
      <c r="K28" s="10">
        <f t="shared" si="1"/>
        <v>8</v>
      </c>
      <c r="L28" s="17">
        <v>10.55</v>
      </c>
      <c r="M28" s="20">
        <v>13.0000000028</v>
      </c>
      <c r="N28" s="179"/>
      <c r="O28" s="10">
        <f t="shared" si="2"/>
        <v>0</v>
      </c>
      <c r="P28" s="181"/>
      <c r="Q28" s="20">
        <v>16.0000000028</v>
      </c>
      <c r="R28" s="179"/>
      <c r="S28" s="10">
        <f t="shared" si="3"/>
        <v>0</v>
      </c>
      <c r="T28" s="181"/>
      <c r="U28" s="20">
        <v>17.0000000028</v>
      </c>
      <c r="V28" s="179"/>
      <c r="W28" s="10">
        <f t="shared" si="4"/>
        <v>0</v>
      </c>
      <c r="X28" s="181"/>
      <c r="Y28" s="20">
        <v>17.0000000028</v>
      </c>
      <c r="Z28" s="179"/>
      <c r="AA28" s="10">
        <f t="shared" si="5"/>
        <v>0</v>
      </c>
      <c r="AB28" s="181"/>
      <c r="AC28" s="20">
        <v>17.0000000028</v>
      </c>
      <c r="AD28" s="16"/>
      <c r="AE28" s="10">
        <f t="shared" si="6"/>
        <v>0</v>
      </c>
      <c r="AF28" s="17"/>
      <c r="AG28" s="20"/>
      <c r="AH28" s="16"/>
      <c r="AI28" s="10">
        <f t="shared" si="7"/>
        <v>0</v>
      </c>
      <c r="AJ28" s="17"/>
      <c r="AK28" s="21"/>
      <c r="AL28" s="16"/>
      <c r="AM28" s="10">
        <f t="shared" si="8"/>
        <v>0</v>
      </c>
      <c r="AN28" s="17"/>
      <c r="AO28" s="21"/>
      <c r="AP28" s="39">
        <f t="shared" si="22"/>
        <v>8</v>
      </c>
      <c r="AQ28" s="13">
        <f t="shared" si="13"/>
        <v>17.0000000028</v>
      </c>
      <c r="AR28" s="48">
        <v>1</v>
      </c>
      <c r="AS28" s="146" t="str">
        <f t="shared" si="23"/>
        <v>Satanas</v>
      </c>
      <c r="AT28" s="36" t="str">
        <f t="shared" si="23"/>
        <v>Mercedes AMG</v>
      </c>
      <c r="AV28" s="60">
        <f t="shared" si="14"/>
        <v>0</v>
      </c>
      <c r="AW28" s="60">
        <f t="shared" si="15"/>
        <v>8</v>
      </c>
      <c r="AX28" s="60">
        <f t="shared" si="16"/>
        <v>0</v>
      </c>
      <c r="AY28" s="60">
        <f t="shared" si="17"/>
        <v>0</v>
      </c>
      <c r="AZ28" s="60">
        <f t="shared" si="18"/>
        <v>0</v>
      </c>
      <c r="BA28" s="60">
        <f t="shared" si="19"/>
        <v>0</v>
      </c>
      <c r="BB28" s="60">
        <f t="shared" si="24"/>
        <v>0</v>
      </c>
      <c r="BC28" s="60">
        <f t="shared" si="25"/>
        <v>0</v>
      </c>
      <c r="BD28" s="63">
        <f t="shared" si="26"/>
        <v>0</v>
      </c>
      <c r="BE28" s="66">
        <f>SUM(LARGE(AV28:BD28,{1,2,3,4,5,6}))</f>
        <v>8</v>
      </c>
    </row>
    <row r="29" spans="1:57" ht="25.5" customHeight="1">
      <c r="A29" s="182">
        <v>23</v>
      </c>
      <c r="B29" s="14" t="s">
        <v>161</v>
      </c>
      <c r="C29" s="14" t="s">
        <v>162</v>
      </c>
      <c r="D29" s="177" t="s">
        <v>163</v>
      </c>
      <c r="E29" s="185" t="s">
        <v>156</v>
      </c>
      <c r="F29" s="179"/>
      <c r="G29" s="10">
        <f t="shared" si="0"/>
        <v>0</v>
      </c>
      <c r="H29" s="180"/>
      <c r="I29" s="192"/>
      <c r="J29" s="16">
        <v>17</v>
      </c>
      <c r="K29" s="10">
        <f t="shared" si="1"/>
        <v>0</v>
      </c>
      <c r="L29" s="17">
        <v>10.92</v>
      </c>
      <c r="M29" s="20">
        <v>19</v>
      </c>
      <c r="N29" s="179"/>
      <c r="O29" s="10">
        <f t="shared" si="2"/>
        <v>0</v>
      </c>
      <c r="P29" s="181"/>
      <c r="Q29" s="20">
        <v>19.0000000029</v>
      </c>
      <c r="R29" s="16">
        <v>14</v>
      </c>
      <c r="S29" s="10">
        <f t="shared" si="3"/>
        <v>2</v>
      </c>
      <c r="T29" s="17">
        <v>11.05</v>
      </c>
      <c r="U29" s="20">
        <v>18.0000000029</v>
      </c>
      <c r="V29" s="16">
        <v>16</v>
      </c>
      <c r="W29" s="10">
        <f t="shared" si="4"/>
        <v>0</v>
      </c>
      <c r="X29" s="17">
        <v>10.99</v>
      </c>
      <c r="Y29" s="20">
        <v>18.0000000029</v>
      </c>
      <c r="Z29" s="179"/>
      <c r="AA29" s="10">
        <f t="shared" si="5"/>
        <v>0</v>
      </c>
      <c r="AB29" s="181"/>
      <c r="AC29" s="20">
        <v>21.0000000029</v>
      </c>
      <c r="AD29" s="16"/>
      <c r="AE29" s="10">
        <f t="shared" si="6"/>
        <v>0</v>
      </c>
      <c r="AF29" s="17"/>
      <c r="AG29" s="20"/>
      <c r="AH29" s="16"/>
      <c r="AI29" s="10">
        <f t="shared" si="7"/>
        <v>0</v>
      </c>
      <c r="AJ29" s="17"/>
      <c r="AK29" s="21"/>
      <c r="AL29" s="16"/>
      <c r="AM29" s="10">
        <f t="shared" si="8"/>
        <v>0</v>
      </c>
      <c r="AN29" s="17"/>
      <c r="AO29" s="21"/>
      <c r="AP29" s="39">
        <f t="shared" si="22"/>
        <v>2</v>
      </c>
      <c r="AQ29" s="13">
        <f t="shared" si="13"/>
        <v>21.0000000029</v>
      </c>
      <c r="AR29" s="48">
        <v>3</v>
      </c>
      <c r="AS29" s="146" t="str">
        <f t="shared" si="23"/>
        <v>Macadam</v>
      </c>
      <c r="AT29" s="145" t="str">
        <f t="shared" si="23"/>
        <v>Mercedes AMG</v>
      </c>
      <c r="AV29" s="59">
        <f t="shared" si="14"/>
        <v>0</v>
      </c>
      <c r="AW29" s="59">
        <f t="shared" si="15"/>
        <v>0</v>
      </c>
      <c r="AX29" s="59">
        <f t="shared" si="16"/>
        <v>0</v>
      </c>
      <c r="AY29" s="59">
        <f t="shared" si="17"/>
        <v>2</v>
      </c>
      <c r="AZ29" s="59">
        <f t="shared" si="18"/>
        <v>0</v>
      </c>
      <c r="BA29" s="59">
        <f t="shared" si="19"/>
        <v>0</v>
      </c>
      <c r="BB29" s="59">
        <f t="shared" si="24"/>
        <v>0</v>
      </c>
      <c r="BC29" s="59">
        <f t="shared" si="25"/>
        <v>0</v>
      </c>
      <c r="BD29" s="62">
        <f t="shared" si="26"/>
        <v>0</v>
      </c>
      <c r="BE29" s="65">
        <f>SUM(LARGE(AV29:BD29,{1,2,3,4,5,6}))</f>
        <v>2</v>
      </c>
    </row>
    <row r="30" spans="1:57" ht="25.5" customHeight="1">
      <c r="A30" s="178">
        <v>24</v>
      </c>
      <c r="B30" s="14" t="s">
        <v>151</v>
      </c>
      <c r="C30" s="14" t="s">
        <v>165</v>
      </c>
      <c r="D30" s="177" t="s">
        <v>165</v>
      </c>
      <c r="E30" s="34" t="s">
        <v>153</v>
      </c>
      <c r="F30" s="179"/>
      <c r="G30" s="10">
        <f t="shared" si="0"/>
        <v>0</v>
      </c>
      <c r="H30" s="180"/>
      <c r="I30" s="192"/>
      <c r="J30" s="179"/>
      <c r="K30" s="10">
        <f t="shared" si="1"/>
        <v>0</v>
      </c>
      <c r="L30" s="180"/>
      <c r="M30" s="192"/>
      <c r="N30" s="16">
        <v>17</v>
      </c>
      <c r="O30" s="10">
        <f t="shared" si="2"/>
        <v>0</v>
      </c>
      <c r="P30" s="17">
        <v>10.7</v>
      </c>
      <c r="Q30" s="20">
        <v>19.000000003</v>
      </c>
      <c r="R30" s="179"/>
      <c r="S30" s="10">
        <f t="shared" si="3"/>
        <v>0</v>
      </c>
      <c r="T30" s="181"/>
      <c r="U30" s="20">
        <v>20.000000003</v>
      </c>
      <c r="V30" s="179"/>
      <c r="W30" s="10">
        <f t="shared" si="4"/>
        <v>0</v>
      </c>
      <c r="X30" s="181"/>
      <c r="Y30" s="20">
        <v>20.000000003</v>
      </c>
      <c r="Z30" s="179"/>
      <c r="AA30" s="10">
        <f t="shared" si="5"/>
        <v>0</v>
      </c>
      <c r="AB30" s="181"/>
      <c r="AC30" s="20">
        <v>22.000000003</v>
      </c>
      <c r="AD30" s="16"/>
      <c r="AE30" s="10">
        <f t="shared" si="6"/>
        <v>0</v>
      </c>
      <c r="AF30" s="17"/>
      <c r="AG30" s="20"/>
      <c r="AH30" s="16"/>
      <c r="AI30" s="10">
        <f t="shared" si="7"/>
        <v>0</v>
      </c>
      <c r="AJ30" s="17"/>
      <c r="AK30" s="21"/>
      <c r="AL30" s="16"/>
      <c r="AM30" s="10">
        <f t="shared" si="8"/>
        <v>0</v>
      </c>
      <c r="AN30" s="17"/>
      <c r="AO30" s="21"/>
      <c r="AP30" s="39">
        <f t="shared" si="22"/>
        <v>0</v>
      </c>
      <c r="AQ30" s="13">
        <f t="shared" si="13"/>
        <v>22.000000003</v>
      </c>
      <c r="AR30" s="48">
        <v>1</v>
      </c>
      <c r="AS30" s="146" t="str">
        <f aca="true" t="shared" si="27" ref="AS30:AT32">D30</f>
        <v>Mayeul</v>
      </c>
      <c r="AT30" s="205" t="str">
        <f t="shared" si="27"/>
        <v>Renault RS01</v>
      </c>
      <c r="AV30" s="193">
        <f t="shared" si="14"/>
        <v>0</v>
      </c>
      <c r="AW30" s="193">
        <f t="shared" si="15"/>
        <v>0</v>
      </c>
      <c r="AX30" s="193">
        <f t="shared" si="16"/>
        <v>0</v>
      </c>
      <c r="AY30" s="193">
        <f t="shared" si="17"/>
        <v>0</v>
      </c>
      <c r="AZ30" s="193">
        <f t="shared" si="18"/>
        <v>0</v>
      </c>
      <c r="BA30" s="193">
        <f t="shared" si="19"/>
        <v>0</v>
      </c>
      <c r="BB30" s="193">
        <f t="shared" si="24"/>
        <v>0</v>
      </c>
      <c r="BC30" s="193">
        <f t="shared" si="25"/>
        <v>0</v>
      </c>
      <c r="BD30" s="194">
        <f t="shared" si="26"/>
        <v>0</v>
      </c>
      <c r="BE30" s="207">
        <f>SUM(LARGE(AV30:BD30,{1,2,3,4,5,6}))</f>
        <v>0</v>
      </c>
    </row>
    <row r="31" spans="1:57" ht="25.5" customHeight="1">
      <c r="A31" s="182">
        <v>25</v>
      </c>
      <c r="B31" s="14" t="s">
        <v>168</v>
      </c>
      <c r="C31" s="14" t="s">
        <v>127</v>
      </c>
      <c r="D31" s="177" t="s">
        <v>167</v>
      </c>
      <c r="E31" s="185" t="s">
        <v>153</v>
      </c>
      <c r="F31" s="199"/>
      <c r="G31" s="196">
        <f>(IF(F31=1,$E$36,0)+IF(F31=2,$F$36,0)+IF(F31=3,$G$36,0)+IF(F31=4,$H$36,0)+IF(F31=5,$I$36,0)+IF(F31=6,$J$36,0)+IF(F31=7,$K$36,0)+IF(F31=8,$L$36,0)+IF(F31=9,$M$36,0)+IF(F31=10,$N$36,0)+IF(F31=11,$O$36,0)+IF(F31=12,$P$36,0)+IF(F31=13,$Q$36,0)+IF(F31=14,$R$36,0)+IF(F31=15,$S$36,0)+IF(F31=16,$T$36,0)+IF(F31=17,$U$36,0)+IF(F31=18,$V$36,0)+IF(F31=19,$W$36,0)+IF(F31=20,$X$36,0))</f>
        <v>0</v>
      </c>
      <c r="H31" s="208"/>
      <c r="I31" s="209"/>
      <c r="J31" s="199"/>
      <c r="K31" s="196">
        <f t="shared" si="1"/>
        <v>0</v>
      </c>
      <c r="L31" s="208"/>
      <c r="M31" s="209"/>
      <c r="N31" s="199"/>
      <c r="O31" s="196">
        <f t="shared" si="2"/>
        <v>0</v>
      </c>
      <c r="P31" s="208"/>
      <c r="Q31" s="209"/>
      <c r="R31" s="195">
        <v>17</v>
      </c>
      <c r="S31" s="196">
        <f>(IF(R31=1,$E$36,0)+IF(R31=2,$F$36,0)+IF(R31=3,$G$36,0)+IF(R31=4,$H$36,0)+IF(R31=5,$I$36,0)+IF(R31=6,$J$36,0)+IF(R31=7,$K$36,0)+IF(R31=8,$L$36,0)+IF(R31=9,$M$36,0)+IF(R31=10,$N$36,0)+IF(R31=11,$O$36,0)+IF(R31=12,$P$36,0)+IF(R31=13,$Q$36,0)+IF(R31=14,$R$36,0)+IF(R31=15,$S$36,0)+IF(R31=16,$T$36,0)+IF(R31=17,$U$36,0)+IF(R31=18,$V$36,0)+IF(R31=19,$W$36,0)+IF(R31=20,$X$36,0))</f>
        <v>0</v>
      </c>
      <c r="T31" s="17">
        <v>11.23</v>
      </c>
      <c r="U31" s="198">
        <v>20.0000000031</v>
      </c>
      <c r="V31" s="179"/>
      <c r="W31" s="196">
        <f>(IF(V31=1,$E$36,0)+IF(V31=2,$F$36,0)+IF(V31=3,$G$36,0)+IF(V31=4,$H$36,0)+IF(V31=5,$I$36,0)+IF(V31=6,$J$36,0)+IF(V31=7,$K$36,0)+IF(V31=8,$L$36,0)+IF(V31=9,$M$36,0)+IF(V31=10,$N$36,0)+IF(V31=11,$O$36,0)+IF(V31=12,$P$36,0)+IF(V31=13,$Q$36,0)+IF(V31=14,$R$36,0)+IF(V31=15,$S$36,0)+IF(V31=16,$T$36,0)+IF(V31=17,$U$36,0)+IF(V31=18,$V$36,0)+IF(V31=19,$W$36,0)+IF(V31=20,$X$36,0))</f>
        <v>0</v>
      </c>
      <c r="X31" s="181"/>
      <c r="Y31" s="198">
        <v>20.0000000031</v>
      </c>
      <c r="Z31" s="179"/>
      <c r="AA31" s="196">
        <f>(IF(Z31=1,$E$36,0)+IF(Z31=2,$F$36,0)+IF(Z31=3,$G$36,0)+IF(Z31=4,$H$36,0)+IF(Z31=5,$I$36,0)+IF(Z31=6,$J$36,0)+IF(Z31=7,$K$36,0)+IF(Z31=8,$L$36,0)+IF(Z31=9,$M$36,0)+IF(Z31=10,$N$36,0)+IF(Z31=11,$O$36,0)+IF(Z31=12,$P$36,0)+IF(Z31=13,$Q$36,0)+IF(Z31=14,$R$36,0)+IF(Z31=15,$S$36,0)+IF(Z31=16,$T$36,0)+IF(Z31=17,$U$36,0)+IF(Z31=18,$V$36,0)+IF(Z31=19,$W$36,0)+IF(Z31=20,$X$36,0))</f>
        <v>0</v>
      </c>
      <c r="AB31" s="181"/>
      <c r="AC31" s="198">
        <v>22.0000000031</v>
      </c>
      <c r="AD31" s="195"/>
      <c r="AE31" s="196">
        <f>(IF(AD31=1,$E$36,0)+IF(AD31=2,$F$36,0)+IF(AD31=3,$G$36,0)+IF(AD31=4,$H$36,0)+IF(AD31=5,$I$36,0)+IF(AD31=6,$J$36,0)+IF(AD31=7,$K$36,0)+IF(AD31=8,$L$36,0)+IF(AD31=9,$M$36,0)+IF(AD31=10,$N$36,0)+IF(AD31=11,$O$36,0)+IF(AD31=12,$P$36,0)+IF(AD31=13,$Q$36,0)+IF(AD31=14,$R$36,0)+IF(AD31=15,$S$36,0)+IF(AD31=16,$T$36,0)+IF(AD31=17,$U$36,0)+IF(AD31=18,$V$36,0)+IF(AD31=19,$W$36,0)+IF(AD31=20,$X$36,0))</f>
        <v>0</v>
      </c>
      <c r="AF31" s="197"/>
      <c r="AG31" s="198"/>
      <c r="AH31" s="195"/>
      <c r="AI31" s="196">
        <f>(IF(AH31=1,$E$36,0)+IF(AH31=2,$F$36,0)+IF(AH31=3,$G$36,0)+IF(AH31=4,$H$36,0)+IF(AH31=5,$I$36,0)+IF(AH31=6,$J$36,0)+IF(AH31=7,$K$36,0)+IF(AH31=8,$L$36,0)+IF(AH31=9,$M$36,0)+IF(AH31=10,$N$36,0)+IF(AH31=11,$O$36,0)+IF(AH31=12,$P$36,0)+IF(AH31=13,$Q$36,0)+IF(AH31=14,$R$36,0)+IF(AH31=15,$S$36,0)+IF(AH31=16,$T$36,0)+IF(AH31=17,$U$36,0)+IF(AH31=18,$V$36,0)+IF(AH31=19,$W$36,0)+IF(AH31=20,$X$36,0))</f>
        <v>0</v>
      </c>
      <c r="AJ31" s="197"/>
      <c r="AK31" s="200"/>
      <c r="AL31" s="195"/>
      <c r="AM31" s="196">
        <f>(IF(AL31=1,$E$36,0)+IF(AL31=2,$F$36,0)+IF(AL31=3,$G$36,0)+IF(AL31=4,$H$36,0)+IF(AL31=5,$I$36,0)+IF(AL31=6,$J$36,0)+IF(AL31=7,$K$36,0)+IF(AL31=8,$L$36,0)+IF(AL31=9,$M$36,0)+IF(AL31=10,$N$36,0)+IF(AL31=11,$O$36,0)+IF(AL31=12,$P$36,0)+IF(AL31=13,$Q$36,0)+IF(AL31=14,$R$36,0)+IF(AL31=15,$S$36,0)+IF(AL31=16,$T$36,0)+IF(AL31=17,$U$36,0)+IF(AL31=18,$V$36,0)+IF(AL31=19,$W$36,0)+IF(AL31=20,$X$36,0))</f>
        <v>0</v>
      </c>
      <c r="AN31" s="197"/>
      <c r="AO31" s="200"/>
      <c r="AP31" s="201">
        <f t="shared" si="22"/>
        <v>0</v>
      </c>
      <c r="AQ31" s="13">
        <f t="shared" si="13"/>
        <v>22.0000000031</v>
      </c>
      <c r="AR31" s="202">
        <v>1</v>
      </c>
      <c r="AS31" s="203" t="str">
        <f t="shared" si="27"/>
        <v>120</v>
      </c>
      <c r="AT31" s="204" t="str">
        <f t="shared" si="27"/>
        <v>Renault RS01</v>
      </c>
      <c r="AV31" s="59">
        <f t="shared" si="14"/>
        <v>0</v>
      </c>
      <c r="AW31" s="59">
        <f t="shared" si="15"/>
        <v>0</v>
      </c>
      <c r="AX31" s="59">
        <f t="shared" si="16"/>
        <v>0</v>
      </c>
      <c r="AY31" s="59">
        <f t="shared" si="17"/>
        <v>0</v>
      </c>
      <c r="AZ31" s="59">
        <f t="shared" si="18"/>
        <v>0</v>
      </c>
      <c r="BA31" s="59">
        <f t="shared" si="19"/>
        <v>0</v>
      </c>
      <c r="BB31" s="59">
        <f t="shared" si="24"/>
        <v>0</v>
      </c>
      <c r="BC31" s="59">
        <f t="shared" si="25"/>
        <v>0</v>
      </c>
      <c r="BD31" s="62">
        <f t="shared" si="26"/>
        <v>0</v>
      </c>
      <c r="BE31" s="206">
        <f>SUM(LARGE(AV31:BD31,{1,2,3,4,5,6}))</f>
        <v>0</v>
      </c>
    </row>
    <row r="32" spans="1:57" ht="25.5" customHeight="1">
      <c r="A32" s="178">
        <v>26</v>
      </c>
      <c r="B32" s="14" t="s">
        <v>175</v>
      </c>
      <c r="C32" s="14" t="s">
        <v>174</v>
      </c>
      <c r="D32" s="177" t="s">
        <v>174</v>
      </c>
      <c r="E32" s="184" t="s">
        <v>154</v>
      </c>
      <c r="F32" s="179"/>
      <c r="G32" s="10">
        <f>(IF(F32=1,$E$36,0)+IF(F32=2,$F$36,0)+IF(F32=3,$G$36,0)+IF(F32=4,$H$36,0)+IF(F32=5,$I$36,0)+IF(F32=6,$J$36,0)+IF(F32=7,$K$36,0)+IF(F32=8,$L$36,0)+IF(F32=9,$M$36,0)+IF(F32=10,$N$36,0)+IF(F32=11,$O$36,0)+IF(F32=12,$P$36,0)+IF(F32=13,$Q$36,0)+IF(F32=14,$R$36,0)+IF(F32=15,$S$36,0)+IF(F32=16,$T$36,0)+IF(F32=17,$U$36,0)+IF(F32=18,$V$36,0)+IF(F32=19,$W$36,0)+IF(F32=20,$X$36,0))</f>
        <v>0</v>
      </c>
      <c r="H32" s="180"/>
      <c r="I32" s="192"/>
      <c r="J32" s="179"/>
      <c r="K32" s="10">
        <f>(IF(J32=1,$E$36,0)+IF(J32=2,$F$36,0)+IF(J32=3,$G$36,0)+IF(J32=4,$H$36,0)+IF(J32=5,$I$36,0)+IF(J32=6,$J$36,0)+IF(J32=7,$K$36,0)+IF(J32=8,$L$36,0)+IF(J32=9,$M$36,0)+IF(J32=10,$N$36,0)+IF(J32=11,$O$36,0)+IF(J32=12,$P$36,0)+IF(J32=13,$Q$36,0)+IF(J32=14,$R$36,0)+IF(J32=15,$S$36,0)+IF(J32=16,$T$36,0)+IF(J32=17,$U$36,0)+IF(J32=18,$V$36,0)+IF(J32=19,$W$36,0)+IF(J32=20,$X$36,0))</f>
        <v>0</v>
      </c>
      <c r="L32" s="180"/>
      <c r="M32" s="192"/>
      <c r="N32" s="179"/>
      <c r="O32" s="10">
        <f t="shared" si="2"/>
        <v>0</v>
      </c>
      <c r="P32" s="180"/>
      <c r="Q32" s="192"/>
      <c r="R32" s="179"/>
      <c r="S32" s="10">
        <f>(IF(R32=1,$E$36,0)+IF(R32=2,$F$36,0)+IF(R32=3,$G$36,0)+IF(R32=4,$H$36,0)+IF(R32=5,$I$36,0)+IF(R32=6,$J$36,0)+IF(R32=7,$K$36,0)+IF(R32=8,$L$36,0)+IF(R32=9,$M$36,0)+IF(R32=10,$N$36,0)+IF(R32=11,$O$36,0)+IF(R32=12,$P$36,0)+IF(R32=13,$Q$36,0)+IF(R32=14,$R$36,0)+IF(R32=15,$S$36,0)+IF(R32=16,$T$36,0)+IF(R32=17,$U$36,0)+IF(R32=18,$V$36,0)+IF(R32=19,$W$36,0)+IF(R32=20,$X$36,0))</f>
        <v>0</v>
      </c>
      <c r="T32" s="181"/>
      <c r="U32" s="192"/>
      <c r="V32" s="16">
        <v>15</v>
      </c>
      <c r="W32" s="10">
        <f>(IF(V32=1,$E$36,0)+IF(V32=2,$F$36,0)+IF(V32=3,$G$36,0)+IF(V32=4,$H$36,0)+IF(V32=5,$I$36,0)+IF(V32=6,$J$36,0)+IF(V32=7,$K$36,0)+IF(V32=8,$L$36,0)+IF(V32=9,$M$36,0)+IF(V32=10,$N$36,0)+IF(V32=11,$O$36,0)+IF(V32=12,$P$36,0)+IF(V32=13,$Q$36,0)+IF(V32=14,$R$36,0)+IF(V32=15,$S$36,0)+IF(V32=16,$T$36,0)+IF(V32=17,$U$36,0)+IF(V32=18,$V$36,0)+IF(V32=19,$W$36,0)+IF(V32=20,$X$36,0))</f>
        <v>1</v>
      </c>
      <c r="X32" s="17">
        <v>11.32</v>
      </c>
      <c r="Y32" s="20">
        <v>19.0000000032</v>
      </c>
      <c r="Z32" s="16">
        <v>12</v>
      </c>
      <c r="AA32" s="10">
        <f>(IF(Z32=1,$E$36,0)+IF(Z32=2,$F$36,0)+IF(Z32=3,$G$36,0)+IF(Z32=4,$H$36,0)+IF(Z32=5,$I$36,0)+IF(Z32=6,$J$36,0)+IF(Z32=7,$K$36,0)+IF(Z32=8,$L$36,0)+IF(Z32=9,$M$36,0)+IF(Z32=10,$N$36,0)+IF(Z32=11,$O$36,0)+IF(Z32=12,$P$36,0)+IF(Z32=13,$Q$36,0)+IF(Z32=14,$R$36,0)+IF(Z32=15,$S$36,0)+IF(Z32=16,$T$36,0)+IF(Z32=17,$U$36,0)+IF(Z32=18,$V$36,0)+IF(Z32=19,$W$36,0)+IF(Z32=20,$X$36,0))</f>
        <v>4</v>
      </c>
      <c r="AB32" s="17">
        <v>10.85</v>
      </c>
      <c r="AC32" s="20">
        <v>18.0000000032</v>
      </c>
      <c r="AD32" s="16"/>
      <c r="AE32" s="10">
        <f>(IF(AD32=1,$E$36,0)+IF(AD32=2,$F$36,0)+IF(AD32=3,$G$36,0)+IF(AD32=4,$H$36,0)+IF(AD32=5,$I$36,0)+IF(AD32=6,$J$36,0)+IF(AD32=7,$K$36,0)+IF(AD32=8,$L$36,0)+IF(AD32=9,$M$36,0)+IF(AD32=10,$N$36,0)+IF(AD32=11,$O$36,0)+IF(AD32=12,$P$36,0)+IF(AD32=13,$Q$36,0)+IF(AD32=14,$R$36,0)+IF(AD32=15,$S$36,0)+IF(AD32=16,$T$36,0)+IF(AD32=17,$U$36,0)+IF(AD32=18,$V$36,0)+IF(AD32=19,$W$36,0)+IF(AD32=20,$X$36,0))</f>
        <v>0</v>
      </c>
      <c r="AF32" s="17"/>
      <c r="AG32" s="20"/>
      <c r="AH32" s="16"/>
      <c r="AI32" s="10">
        <f>(IF(AH32=1,$E$36,0)+IF(AH32=2,$F$36,0)+IF(AH32=3,$G$36,0)+IF(AH32=4,$H$36,0)+IF(AH32=5,$I$36,0)+IF(AH32=6,$J$36,0)+IF(AH32=7,$K$36,0)+IF(AH32=8,$L$36,0)+IF(AH32=9,$M$36,0)+IF(AH32=10,$N$36,0)+IF(AH32=11,$O$36,0)+IF(AH32=12,$P$36,0)+IF(AH32=13,$Q$36,0)+IF(AH32=14,$R$36,0)+IF(AH32=15,$S$36,0)+IF(AH32=16,$T$36,0)+IF(AH32=17,$U$36,0)+IF(AH32=18,$V$36,0)+IF(AH32=19,$W$36,0)+IF(AH32=20,$X$36,0))</f>
        <v>0</v>
      </c>
      <c r="AJ32" s="17"/>
      <c r="AK32" s="21"/>
      <c r="AL32" s="16"/>
      <c r="AM32" s="10">
        <f>(IF(AL32=1,$E$36,0)+IF(AL32=2,$F$36,0)+IF(AL32=3,$G$36,0)+IF(AL32=4,$H$36,0)+IF(AL32=5,$I$36,0)+IF(AL32=6,$J$36,0)+IF(AL32=7,$K$36,0)+IF(AL32=8,$L$36,0)+IF(AL32=9,$M$36,0)+IF(AL32=10,$N$36,0)+IF(AL32=11,$O$36,0)+IF(AL32=12,$P$36,0)+IF(AL32=13,$Q$36,0)+IF(AL32=14,$R$36,0)+IF(AL32=15,$S$36,0)+IF(AL32=16,$T$36,0)+IF(AL32=17,$U$36,0)+IF(AL32=18,$V$36,0)+IF(AL32=19,$W$36,0)+IF(AL32=20,$X$36,0))</f>
        <v>0</v>
      </c>
      <c r="AN32" s="17"/>
      <c r="AO32" s="21"/>
      <c r="AP32" s="39">
        <f t="shared" si="22"/>
        <v>5</v>
      </c>
      <c r="AQ32" s="13">
        <f t="shared" si="13"/>
        <v>18.0000000032</v>
      </c>
      <c r="AR32" s="48">
        <v>2</v>
      </c>
      <c r="AS32" s="146" t="str">
        <f t="shared" si="27"/>
        <v>Pierre</v>
      </c>
      <c r="AT32" s="205" t="str">
        <f t="shared" si="27"/>
        <v>Audi A5</v>
      </c>
      <c r="AV32" s="193">
        <f t="shared" si="14"/>
        <v>0</v>
      </c>
      <c r="AW32" s="193">
        <f t="shared" si="15"/>
        <v>0</v>
      </c>
      <c r="AX32" s="193">
        <f t="shared" si="16"/>
        <v>0</v>
      </c>
      <c r="AY32" s="193">
        <f t="shared" si="17"/>
        <v>0</v>
      </c>
      <c r="AZ32" s="193">
        <f t="shared" si="18"/>
        <v>1</v>
      </c>
      <c r="BA32" s="193">
        <f t="shared" si="19"/>
        <v>4</v>
      </c>
      <c r="BB32" s="193">
        <f t="shared" si="24"/>
        <v>0</v>
      </c>
      <c r="BC32" s="193">
        <f t="shared" si="25"/>
        <v>0</v>
      </c>
      <c r="BD32" s="194">
        <f t="shared" si="26"/>
        <v>0</v>
      </c>
      <c r="BE32" s="207">
        <f>SUM(LARGE(AV32:BD32,{1,2,3,4,5,6}))</f>
        <v>5</v>
      </c>
    </row>
    <row r="33" spans="1:57" ht="25.5" customHeight="1">
      <c r="A33" s="182">
        <v>27</v>
      </c>
      <c r="B33" s="14"/>
      <c r="C33" s="14" t="s">
        <v>176</v>
      </c>
      <c r="D33" s="177" t="s">
        <v>177</v>
      </c>
      <c r="E33" s="185" t="s">
        <v>154</v>
      </c>
      <c r="F33" s="199"/>
      <c r="G33" s="196">
        <f>(IF(F33=1,$E$36,0)+IF(F33=2,$F$36,0)+IF(F33=3,$G$36,0)+IF(F33=4,$H$36,0)+IF(F33=5,$I$36,0)+IF(F33=6,$J$36,0)+IF(F33=7,$K$36,0)+IF(F33=8,$L$36,0)+IF(F33=9,$M$36,0)+IF(F33=10,$N$36,0)+IF(F33=11,$O$36,0)+IF(F33=12,$P$36,0)+IF(F33=13,$Q$36,0)+IF(F33=14,$R$36,0)+IF(F33=15,$S$36,0)+IF(F33=16,$T$36,0)+IF(F33=17,$U$36,0)+IF(F33=18,$V$36,0)+IF(F33=19,$W$36,0)+IF(F33=20,$X$36,0))</f>
        <v>0</v>
      </c>
      <c r="H33" s="208"/>
      <c r="I33" s="209"/>
      <c r="J33" s="199"/>
      <c r="K33" s="196">
        <f>(IF(J33=1,$E$36,0)+IF(J33=2,$F$36,0)+IF(J33=3,$G$36,0)+IF(J33=4,$H$36,0)+IF(J33=5,$I$36,0)+IF(J33=6,$J$36,0)+IF(J33=7,$K$36,0)+IF(J33=8,$L$36,0)+IF(J33=9,$M$36,0)+IF(J33=10,$N$36,0)+IF(J33=11,$O$36,0)+IF(J33=12,$P$36,0)+IF(J33=13,$Q$36,0)+IF(J33=14,$R$36,0)+IF(J33=15,$S$36,0)+IF(J33=16,$T$36,0)+IF(J33=17,$U$36,0)+IF(J33=18,$V$36,0)+IF(J33=19,$W$36,0)+IF(J33=20,$X$36,0))</f>
        <v>0</v>
      </c>
      <c r="L33" s="208"/>
      <c r="M33" s="209"/>
      <c r="N33" s="199"/>
      <c r="O33" s="196">
        <f>(IF(N33=1,$E$36,0)+IF(N33=2,$F$36,0)+IF(N33=3,$G$36,0)+IF(N33=4,$H$36,0)+IF(N33=5,$I$36,0)+IF(N33=6,$J$36,0)+IF(N33=7,$K$36,0)+IF(N33=8,$L$36,0)+IF(N33=9,$M$36,0)+IF(N33=10,$N$36,0)+IF(N33=11,$O$36,0)+IF(N33=12,$P$36,0)+IF(N33=13,$Q$36,0)+IF(N33=14,$R$36,0)+IF(N33=15,$S$36,0)+IF(N33=16,$T$36,0)+IF(N33=17,$U$36,0)+IF(N33=18,$V$36,0)+IF(N33=19,$W$36,0)+IF(N33=20,$X$36,0))</f>
        <v>0</v>
      </c>
      <c r="P33" s="208"/>
      <c r="Q33" s="209"/>
      <c r="R33" s="179"/>
      <c r="S33" s="196">
        <f>(IF(R33=1,$E$36,0)+IF(R33=2,$F$36,0)+IF(R33=3,$G$36,0)+IF(R33=4,$H$36,0)+IF(R33=5,$I$36,0)+IF(R33=6,$J$36,0)+IF(R33=7,$K$36,0)+IF(R33=8,$L$36,0)+IF(R33=9,$M$36,0)+IF(R33=10,$N$36,0)+IF(R33=11,$O$36,0)+IF(R33=12,$P$36,0)+IF(R33=13,$Q$36,0)+IF(R33=14,$R$36,0)+IF(R33=15,$S$36,0)+IF(R33=16,$T$36,0)+IF(R33=17,$U$36,0)+IF(R33=18,$V$36,0)+IF(R33=19,$W$36,0)+IF(R33=20,$X$36,0))</f>
        <v>0</v>
      </c>
      <c r="T33" s="181"/>
      <c r="U33" s="192"/>
      <c r="V33" s="16">
        <v>14</v>
      </c>
      <c r="W33" s="196">
        <f>(IF(V33=1,$E$36,0)+IF(V33=2,$F$36,0)+IF(V33=3,$G$36,0)+IF(V33=4,$H$36,0)+IF(V33=5,$I$36,0)+IF(V33=6,$J$36,0)+IF(V33=7,$K$36,0)+IF(V33=8,$L$36,0)+IF(V33=9,$M$36,0)+IF(V33=10,$N$36,0)+IF(V33=11,$O$36,0)+IF(V33=12,$P$36,0)+IF(V33=13,$Q$36,0)+IF(V33=14,$R$36,0)+IF(V33=15,$S$36,0)+IF(V33=16,$T$36,0)+IF(V33=17,$U$36,0)+IF(V33=18,$V$36,0)+IF(V33=19,$W$36,0)+IF(V33=20,$X$36,0))</f>
        <v>2</v>
      </c>
      <c r="X33" s="17">
        <v>11.14</v>
      </c>
      <c r="Y33" s="198">
        <v>18.0000000033</v>
      </c>
      <c r="Z33" s="195">
        <v>14</v>
      </c>
      <c r="AA33" s="196">
        <f>(IF(Z33=1,$E$36,0)+IF(Z33=2,$F$36,0)+IF(Z33=3,$G$36,0)+IF(Z33=4,$H$36,0)+IF(Z33=5,$I$36,0)+IF(Z33=6,$J$36,0)+IF(Z33=7,$K$36,0)+IF(Z33=8,$L$36,0)+IF(Z33=9,$M$36,0)+IF(Z33=10,$N$36,0)+IF(Z33=11,$O$36,0)+IF(Z33=12,$P$36,0)+IF(Z33=13,$Q$36,0)+IF(Z33=14,$R$36,0)+IF(Z33=15,$S$36,0)+IF(Z33=16,$T$36,0)+IF(Z33=17,$U$36,0)+IF(Z33=18,$V$36,0)+IF(Z33=19,$W$36,0)+IF(Z33=20,$X$36,0))</f>
        <v>2</v>
      </c>
      <c r="AB33" s="197">
        <v>10.58</v>
      </c>
      <c r="AC33" s="198">
        <v>19.0000000033</v>
      </c>
      <c r="AD33" s="195"/>
      <c r="AE33" s="196">
        <f>(IF(AD33=1,$E$36,0)+IF(AD33=2,$F$36,0)+IF(AD33=3,$G$36,0)+IF(AD33=4,$H$36,0)+IF(AD33=5,$I$36,0)+IF(AD33=6,$J$36,0)+IF(AD33=7,$K$36,0)+IF(AD33=8,$L$36,0)+IF(AD33=9,$M$36,0)+IF(AD33=10,$N$36,0)+IF(AD33=11,$O$36,0)+IF(AD33=12,$P$36,0)+IF(AD33=13,$Q$36,0)+IF(AD33=14,$R$36,0)+IF(AD33=15,$S$36,0)+IF(AD33=16,$T$36,0)+IF(AD33=17,$U$36,0)+IF(AD33=18,$V$36,0)+IF(AD33=19,$W$36,0)+IF(AD33=20,$X$36,0))</f>
        <v>0</v>
      </c>
      <c r="AF33" s="197"/>
      <c r="AG33" s="198"/>
      <c r="AH33" s="195"/>
      <c r="AI33" s="196">
        <f>(IF(AH33=1,$E$36,0)+IF(AH33=2,$F$36,0)+IF(AH33=3,$G$36,0)+IF(AH33=4,$H$36,0)+IF(AH33=5,$I$36,0)+IF(AH33=6,$J$36,0)+IF(AH33=7,$K$36,0)+IF(AH33=8,$L$36,0)+IF(AH33=9,$M$36,0)+IF(AH33=10,$N$36,0)+IF(AH33=11,$O$36,0)+IF(AH33=12,$P$36,0)+IF(AH33=13,$Q$36,0)+IF(AH33=14,$R$36,0)+IF(AH33=15,$S$36,0)+IF(AH33=16,$T$36,0)+IF(AH33=17,$U$36,0)+IF(AH33=18,$V$36,0)+IF(AH33=19,$W$36,0)+IF(AH33=20,$X$36,0))</f>
        <v>0</v>
      </c>
      <c r="AJ33" s="197"/>
      <c r="AK33" s="200"/>
      <c r="AL33" s="195"/>
      <c r="AM33" s="196">
        <f>(IF(AL33=1,$E$36,0)+IF(AL33=2,$F$36,0)+IF(AL33=3,$G$36,0)+IF(AL33=4,$H$36,0)+IF(AL33=5,$I$36,0)+IF(AL33=6,$J$36,0)+IF(AL33=7,$K$36,0)+IF(AL33=8,$L$36,0)+IF(AL33=9,$M$36,0)+IF(AL33=10,$N$36,0)+IF(AL33=11,$O$36,0)+IF(AL33=12,$P$36,0)+IF(AL33=13,$Q$36,0)+IF(AL33=14,$R$36,0)+IF(AL33=15,$S$36,0)+IF(AL33=16,$T$36,0)+IF(AL33=17,$U$36,0)+IF(AL33=18,$V$36,0)+IF(AL33=19,$W$36,0)+IF(AL33=20,$X$36,0))</f>
        <v>0</v>
      </c>
      <c r="AN33" s="197"/>
      <c r="AO33" s="200"/>
      <c r="AP33" s="201">
        <f>BE33</f>
        <v>4</v>
      </c>
      <c r="AQ33" s="13">
        <f t="shared" si="13"/>
        <v>19.0000000033</v>
      </c>
      <c r="AR33" s="202">
        <v>2</v>
      </c>
      <c r="AS33" s="203" t="str">
        <f>D33</f>
        <v>Momo</v>
      </c>
      <c r="AT33" s="204" t="str">
        <f>E33</f>
        <v>Audi A5</v>
      </c>
      <c r="AV33" s="59">
        <f t="shared" si="14"/>
        <v>0</v>
      </c>
      <c r="AW33" s="59">
        <f t="shared" si="15"/>
        <v>0</v>
      </c>
      <c r="AX33" s="59">
        <f t="shared" si="16"/>
        <v>0</v>
      </c>
      <c r="AY33" s="59">
        <f t="shared" si="17"/>
        <v>0</v>
      </c>
      <c r="AZ33" s="59">
        <f t="shared" si="18"/>
        <v>2</v>
      </c>
      <c r="BA33" s="59">
        <f t="shared" si="19"/>
        <v>2</v>
      </c>
      <c r="BB33" s="59">
        <f>AE33</f>
        <v>0</v>
      </c>
      <c r="BC33" s="59">
        <f>AI33</f>
        <v>0</v>
      </c>
      <c r="BD33" s="62">
        <f>AM33</f>
        <v>0</v>
      </c>
      <c r="BE33" s="206">
        <f>SUM(LARGE(AV33:BD33,{1,2,3,4,5,6}))</f>
        <v>4</v>
      </c>
    </row>
    <row r="34" spans="5:57" ht="13.5" thickBot="1"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39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B34" s="1"/>
      <c r="BC34" s="1"/>
      <c r="BD34" s="1"/>
      <c r="BE34" s="1"/>
    </row>
    <row r="35" spans="4:27" ht="12.75" customHeight="1" thickBot="1" thickTop="1">
      <c r="D35" s="4" t="s">
        <v>3</v>
      </c>
      <c r="E35" s="5" t="s">
        <v>2</v>
      </c>
      <c r="F35" s="4" t="s">
        <v>5</v>
      </c>
      <c r="G35" s="4" t="s">
        <v>6</v>
      </c>
      <c r="H35" s="4" t="s">
        <v>7</v>
      </c>
      <c r="I35" s="4" t="s">
        <v>8</v>
      </c>
      <c r="J35" s="4" t="s">
        <v>9</v>
      </c>
      <c r="K35" s="4" t="s">
        <v>10</v>
      </c>
      <c r="L35" s="4" t="s">
        <v>11</v>
      </c>
      <c r="M35" s="4" t="s">
        <v>12</v>
      </c>
      <c r="N35" s="4" t="s">
        <v>13</v>
      </c>
      <c r="O35" s="4" t="s">
        <v>18</v>
      </c>
      <c r="P35" s="4" t="s">
        <v>17</v>
      </c>
      <c r="Q35" s="4" t="s">
        <v>16</v>
      </c>
      <c r="R35" s="4" t="s">
        <v>15</v>
      </c>
      <c r="S35" s="4" t="s">
        <v>14</v>
      </c>
      <c r="T35" s="4" t="s">
        <v>53</v>
      </c>
      <c r="U35" s="4" t="s">
        <v>54</v>
      </c>
      <c r="V35" s="4" t="s">
        <v>80</v>
      </c>
      <c r="W35" s="4" t="s">
        <v>81</v>
      </c>
      <c r="X35" s="4" t="s">
        <v>82</v>
      </c>
      <c r="Z35" s="242" t="s">
        <v>178</v>
      </c>
      <c r="AA35" s="243"/>
    </row>
    <row r="36" spans="1:24" ht="13.5" thickTop="1">
      <c r="A36" s="1"/>
      <c r="B36" s="1"/>
      <c r="C36" s="1"/>
      <c r="D36" s="3" t="s">
        <v>4</v>
      </c>
      <c r="E36" s="6">
        <v>25</v>
      </c>
      <c r="F36" s="3">
        <v>20</v>
      </c>
      <c r="G36" s="3">
        <v>16</v>
      </c>
      <c r="H36" s="3">
        <v>13</v>
      </c>
      <c r="I36" s="3">
        <v>11</v>
      </c>
      <c r="J36" s="3">
        <v>10</v>
      </c>
      <c r="K36" s="3">
        <v>9</v>
      </c>
      <c r="L36" s="3">
        <v>8</v>
      </c>
      <c r="M36" s="3">
        <v>7</v>
      </c>
      <c r="N36" s="3">
        <v>6</v>
      </c>
      <c r="O36" s="3">
        <v>5</v>
      </c>
      <c r="P36" s="3">
        <v>4</v>
      </c>
      <c r="Q36" s="3">
        <v>3</v>
      </c>
      <c r="R36" s="3">
        <v>2</v>
      </c>
      <c r="S36" s="3">
        <v>1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</row>
    <row r="37" spans="1:46" ht="12.75">
      <c r="A37" s="1"/>
      <c r="B37" s="1"/>
      <c r="C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" ht="12" customHeight="1">
      <c r="A38" s="1"/>
      <c r="B38" s="1"/>
      <c r="C38" s="1"/>
      <c r="D38" s="15" t="s">
        <v>55</v>
      </c>
    </row>
    <row r="39" spans="1:3" ht="12.75">
      <c r="A39" s="1"/>
      <c r="B39" s="1"/>
      <c r="C39" s="1"/>
    </row>
    <row r="40" spans="4:46" ht="12.75" customHeight="1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4:46" ht="11.25" customHeight="1"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4:46" ht="12.75" customHeight="1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4:46" ht="3.75" customHeight="1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4:46" ht="12.75" customHeight="1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4:46" ht="12.75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4:46" ht="12.75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4:46" ht="12.75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9" spans="6:44" ht="12.75">
      <c r="F49" s="2"/>
      <c r="K49" s="2"/>
      <c r="L49" s="2"/>
      <c r="M49" s="2"/>
      <c r="S49" s="2"/>
      <c r="T49" s="2"/>
      <c r="U49" s="2"/>
      <c r="Z49" s="2"/>
      <c r="AD49" s="2"/>
      <c r="AH49" s="2"/>
      <c r="AM49" s="2"/>
      <c r="AN49" s="2"/>
      <c r="AR49" s="2"/>
    </row>
    <row r="87" spans="4:12" ht="12.75">
      <c r="D87" s="57" t="s">
        <v>73</v>
      </c>
      <c r="E87" s="57">
        <v>1</v>
      </c>
      <c r="F87" s="57">
        <v>2</v>
      </c>
      <c r="G87" s="57">
        <v>3</v>
      </c>
      <c r="H87" s="57">
        <v>4</v>
      </c>
      <c r="I87" s="57">
        <v>5</v>
      </c>
      <c r="J87" s="57">
        <v>6</v>
      </c>
      <c r="K87" s="57">
        <v>7</v>
      </c>
      <c r="L87" s="57">
        <v>8</v>
      </c>
    </row>
    <row r="88" spans="4:12" ht="39" customHeight="1">
      <c r="D88" s="47" t="s">
        <v>74</v>
      </c>
      <c r="E88" s="50" t="s">
        <v>85</v>
      </c>
      <c r="F88" s="51" t="s">
        <v>160</v>
      </c>
      <c r="G88" s="52" t="s">
        <v>166</v>
      </c>
      <c r="H88" s="53" t="s">
        <v>171</v>
      </c>
      <c r="I88" s="55" t="s">
        <v>171</v>
      </c>
      <c r="J88" s="54" t="s">
        <v>184</v>
      </c>
      <c r="K88" s="56"/>
      <c r="L88" s="49"/>
    </row>
    <row r="90" spans="5:6" ht="12.75">
      <c r="E90" s="38"/>
      <c r="F90" t="s">
        <v>58</v>
      </c>
    </row>
    <row r="92" ht="12.75" customHeight="1"/>
  </sheetData>
  <sheetProtection/>
  <mergeCells count="22">
    <mergeCell ref="N4:Q4"/>
    <mergeCell ref="AL5:AO5"/>
    <mergeCell ref="Z4:AC4"/>
    <mergeCell ref="AH4:AK4"/>
    <mergeCell ref="Z35:AA35"/>
    <mergeCell ref="A1:AQ1"/>
    <mergeCell ref="AP3:AT5"/>
    <mergeCell ref="Z5:AC5"/>
    <mergeCell ref="V5:Y5"/>
    <mergeCell ref="R5:U5"/>
    <mergeCell ref="V4:Y4"/>
    <mergeCell ref="AL4:AO4"/>
    <mergeCell ref="B5:D5"/>
    <mergeCell ref="AD5:AG5"/>
    <mergeCell ref="R4:U4"/>
    <mergeCell ref="F4:I4"/>
    <mergeCell ref="AH5:AK5"/>
    <mergeCell ref="AD4:AG4"/>
    <mergeCell ref="N5:Q5"/>
    <mergeCell ref="F5:I5"/>
    <mergeCell ref="J5:M5"/>
    <mergeCell ref="J4:M4"/>
  </mergeCells>
  <printOptions/>
  <pageMargins left="0.787401575" right="0.787401575" top="0.984251969" bottom="0.984251969" header="0.4921259845" footer="0.4921259845"/>
  <pageSetup horizontalDpi="200" verticalDpi="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33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3.140625" style="0" customWidth="1"/>
    <col min="3" max="3" width="16.8515625" style="0" customWidth="1"/>
    <col min="4" max="4" width="29.00390625" style="0" customWidth="1"/>
    <col min="8" max="8" width="1.421875" style="0" customWidth="1"/>
    <col min="9" max="9" width="10.7109375" style="0" customWidth="1"/>
    <col min="16" max="17" width="10.57421875" style="0" customWidth="1"/>
  </cols>
  <sheetData>
    <row r="1" ht="3.75" customHeight="1" thickBot="1"/>
    <row r="2" spans="2:20" ht="26.25" thickBot="1">
      <c r="B2" s="251" t="s">
        <v>157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3"/>
    </row>
    <row r="3" spans="2:20" ht="90" thickBot="1">
      <c r="B3" s="210" t="s">
        <v>59</v>
      </c>
      <c r="C3" s="148" t="s">
        <v>60</v>
      </c>
      <c r="D3" s="80" t="s">
        <v>61</v>
      </c>
      <c r="E3" s="161" t="s">
        <v>94</v>
      </c>
      <c r="F3" s="162" t="s">
        <v>86</v>
      </c>
      <c r="G3" s="163" t="s">
        <v>87</v>
      </c>
      <c r="H3" s="164"/>
      <c r="I3" s="165" t="s">
        <v>179</v>
      </c>
      <c r="J3" s="166" t="s">
        <v>180</v>
      </c>
      <c r="K3" s="167" t="s">
        <v>88</v>
      </c>
      <c r="L3" s="168" t="s">
        <v>181</v>
      </c>
      <c r="M3" s="169" t="s">
        <v>95</v>
      </c>
      <c r="N3" s="170" t="s">
        <v>96</v>
      </c>
      <c r="O3" s="171" t="s">
        <v>182</v>
      </c>
      <c r="P3" s="172" t="s">
        <v>97</v>
      </c>
      <c r="Q3" s="173" t="s">
        <v>98</v>
      </c>
      <c r="R3" s="174" t="s">
        <v>183</v>
      </c>
      <c r="S3" s="175" t="s">
        <v>99</v>
      </c>
      <c r="T3" s="176" t="s">
        <v>100</v>
      </c>
    </row>
    <row r="4" spans="2:20" ht="12.75">
      <c r="B4" s="211">
        <v>1</v>
      </c>
      <c r="C4" s="217" t="str">
        <f>INDEX('Manches 1 à 9'!$AS$7:$AS$34,MATCH(SMALL('Manches 1 à 9'!$AQ$7:$AQ$34,B4),'Manches 1 à 9'!$AQ$7:$AQ$34,0))</f>
        <v>Sea Sex &amp; Slot</v>
      </c>
      <c r="D4" s="40" t="str">
        <f>INDEX('Manches 1 à 9'!$AT$7:$AT$34,MATCH(SMALL('Manches 1 à 9'!$AQ$7:$AQ$34,B4),'Manches 1 à 9'!$AQ$7:$AQ$34,0))</f>
        <v>Audi A5/Renault RS01</v>
      </c>
      <c r="E4" s="153">
        <f>LARGE('Manches 1 à 9'!$AP$7:$AP$34,B4)</f>
        <v>127</v>
      </c>
      <c r="F4" s="83"/>
      <c r="G4" s="72"/>
      <c r="H4" s="89"/>
      <c r="I4" s="91">
        <v>6</v>
      </c>
      <c r="J4" s="92">
        <v>6</v>
      </c>
      <c r="K4" s="93">
        <f aca="true" t="shared" si="0" ref="K4:K23">J4*100/I4</f>
        <v>100</v>
      </c>
      <c r="L4" s="94">
        <v>6</v>
      </c>
      <c r="M4" s="95">
        <f aca="true" t="shared" si="1" ref="M4:M23">L4*100/I4</f>
        <v>100</v>
      </c>
      <c r="N4" s="93">
        <f aca="true" t="shared" si="2" ref="N4:N9">L4*100/J4</f>
        <v>100</v>
      </c>
      <c r="O4" s="94">
        <v>3</v>
      </c>
      <c r="P4" s="96">
        <f aca="true" t="shared" si="3" ref="P4:P22">O4*100/I4</f>
        <v>50</v>
      </c>
      <c r="Q4" s="96">
        <f aca="true" t="shared" si="4" ref="Q4:Q9">O4*100/J4</f>
        <v>50</v>
      </c>
      <c r="R4" s="94">
        <v>1</v>
      </c>
      <c r="S4" s="95">
        <f aca="true" t="shared" si="5" ref="S4:S23">R4*100/I4</f>
        <v>16.666666666666668</v>
      </c>
      <c r="T4" s="93">
        <f aca="true" t="shared" si="6" ref="T4:T9">R4*100/J4</f>
        <v>16.666666666666668</v>
      </c>
    </row>
    <row r="5" spans="2:20" ht="12.75">
      <c r="B5" s="149">
        <v>2</v>
      </c>
      <c r="C5" s="218" t="str">
        <f>INDEX('Manches 1 à 9'!$AS$7:$AS$34,MATCH(SMALL('Manches 1 à 9'!$AQ$7:$AQ$34,B5),'Manches 1 à 9'!$AQ$7:$AQ$34,0))</f>
        <v>Laminak</v>
      </c>
      <c r="D5" s="186" t="str">
        <f>INDEX('Manches 1 à 9'!$AT$7:$AT$34,MATCH(SMALL('Manches 1 à 9'!$AQ$7:$AQ$34,B5),'Manches 1 à 9'!$AQ$7:$AQ$34,0))</f>
        <v>Mercedes AMG</v>
      </c>
      <c r="E5" s="154">
        <f>LARGE('Manches 1 à 9'!$AP$7:$AP$34,B5)</f>
        <v>98</v>
      </c>
      <c r="F5" s="84">
        <f>E$4-E5</f>
        <v>29</v>
      </c>
      <c r="G5" s="73">
        <f>E4-E5</f>
        <v>29</v>
      </c>
      <c r="H5" s="89"/>
      <c r="I5" s="97">
        <f>I$4</f>
        <v>6</v>
      </c>
      <c r="J5" s="98">
        <v>6</v>
      </c>
      <c r="K5" s="99">
        <f t="shared" si="0"/>
        <v>100</v>
      </c>
      <c r="L5" s="100">
        <v>4</v>
      </c>
      <c r="M5" s="101">
        <f t="shared" si="1"/>
        <v>66.66666666666667</v>
      </c>
      <c r="N5" s="99">
        <f t="shared" si="2"/>
        <v>66.66666666666667</v>
      </c>
      <c r="O5" s="100">
        <v>1</v>
      </c>
      <c r="P5" s="102">
        <f t="shared" si="3"/>
        <v>16.666666666666668</v>
      </c>
      <c r="Q5" s="102">
        <f t="shared" si="4"/>
        <v>16.666666666666668</v>
      </c>
      <c r="R5" s="100">
        <v>1</v>
      </c>
      <c r="S5" s="101">
        <f t="shared" si="5"/>
        <v>16.666666666666668</v>
      </c>
      <c r="T5" s="99">
        <f t="shared" si="6"/>
        <v>16.666666666666668</v>
      </c>
    </row>
    <row r="6" spans="2:20" ht="12.75">
      <c r="B6" s="150">
        <v>3</v>
      </c>
      <c r="C6" s="219" t="str">
        <f>INDEX('Manches 1 à 9'!$AS$7:$AS$34,MATCH(SMALL('Manches 1 à 9'!$AQ$7:$AQ$34,B6),'Manches 1 à 9'!$AQ$7:$AQ$34,0))</f>
        <v>Midas</v>
      </c>
      <c r="D6" s="188" t="str">
        <f>INDEX('Manches 1 à 9'!$AT$7:$AT$34,MATCH(SMALL('Manches 1 à 9'!$AQ$7:$AQ$34,B6),'Manches 1 à 9'!$AQ$7:$AQ$34,0))</f>
        <v>Mercedes AMG</v>
      </c>
      <c r="E6" s="155">
        <f>LARGE('Manches 1 à 9'!$AP$7:$AP$34,B6)</f>
        <v>73</v>
      </c>
      <c r="F6" s="85">
        <f>E$4-E6</f>
        <v>54</v>
      </c>
      <c r="G6" s="74">
        <f>E5-E6</f>
        <v>25</v>
      </c>
      <c r="H6" s="89"/>
      <c r="I6" s="103">
        <f aca="true" t="shared" si="7" ref="I6:I23">I$4</f>
        <v>6</v>
      </c>
      <c r="J6" s="104">
        <v>5</v>
      </c>
      <c r="K6" s="105">
        <f t="shared" si="0"/>
        <v>83.33333333333333</v>
      </c>
      <c r="L6" s="106">
        <v>3</v>
      </c>
      <c r="M6" s="107">
        <f t="shared" si="1"/>
        <v>50</v>
      </c>
      <c r="N6" s="105">
        <f t="shared" si="2"/>
        <v>60</v>
      </c>
      <c r="O6" s="106">
        <v>0</v>
      </c>
      <c r="P6" s="108">
        <f t="shared" si="3"/>
        <v>0</v>
      </c>
      <c r="Q6" s="108">
        <f t="shared" si="4"/>
        <v>0</v>
      </c>
      <c r="R6" s="106">
        <v>2</v>
      </c>
      <c r="S6" s="107">
        <f t="shared" si="5"/>
        <v>33.333333333333336</v>
      </c>
      <c r="T6" s="105">
        <f>R6*100/J6</f>
        <v>40</v>
      </c>
    </row>
    <row r="7" spans="2:20" ht="12.75">
      <c r="B7" s="212">
        <v>4</v>
      </c>
      <c r="C7" s="220" t="str">
        <f>INDEX('Manches 1 à 9'!$AS$7:$AS$34,MATCH(SMALL('Manches 1 à 9'!$AQ$7:$AQ$34,B7),'Manches 1 à 9'!$AQ$7:$AQ$34,0))</f>
        <v>Enzo</v>
      </c>
      <c r="D7" s="187" t="str">
        <f>INDEX('Manches 1 à 9'!$AT$7:$AT$34,MATCH(SMALL('Manches 1 à 9'!$AQ$7:$AQ$34,B7),'Manches 1 à 9'!$AQ$7:$AQ$34,0))</f>
        <v>Audi A5</v>
      </c>
      <c r="E7" s="156">
        <f>LARGE('Manches 1 à 9'!$AP$7:$AP$34,B7)</f>
        <v>72</v>
      </c>
      <c r="F7" s="81">
        <f>E$4-E7</f>
        <v>55</v>
      </c>
      <c r="G7" s="75">
        <f>E6-E7</f>
        <v>1</v>
      </c>
      <c r="H7" s="89"/>
      <c r="I7" s="109">
        <f t="shared" si="7"/>
        <v>6</v>
      </c>
      <c r="J7" s="110">
        <v>6</v>
      </c>
      <c r="K7" s="111">
        <f t="shared" si="0"/>
        <v>100</v>
      </c>
      <c r="L7" s="112">
        <v>1</v>
      </c>
      <c r="M7" s="113">
        <f t="shared" si="1"/>
        <v>16.666666666666668</v>
      </c>
      <c r="N7" s="111">
        <f t="shared" si="2"/>
        <v>16.666666666666668</v>
      </c>
      <c r="O7" s="112">
        <v>1</v>
      </c>
      <c r="P7" s="114">
        <f t="shared" si="3"/>
        <v>16.666666666666668</v>
      </c>
      <c r="Q7" s="114">
        <f t="shared" si="4"/>
        <v>16.666666666666668</v>
      </c>
      <c r="R7" s="112">
        <v>3</v>
      </c>
      <c r="S7" s="113">
        <f t="shared" si="5"/>
        <v>50</v>
      </c>
      <c r="T7" s="111">
        <f t="shared" si="6"/>
        <v>50</v>
      </c>
    </row>
    <row r="8" spans="2:20" ht="12.75">
      <c r="B8" s="212">
        <v>5</v>
      </c>
      <c r="C8" s="220" t="str">
        <f>INDEX('Manches 1 à 9'!$AS$7:$AS$34,MATCH(SMALL('Manches 1 à 9'!$AQ$7:$AQ$34,B8),'Manches 1 à 9'!$AQ$7:$AQ$34,0))</f>
        <v>Poussin</v>
      </c>
      <c r="D8" s="187" t="str">
        <f>INDEX('Manches 1 à 9'!$AT$7:$AT$34,MATCH(SMALL('Manches 1 à 9'!$AQ$7:$AQ$34,B8),'Manches 1 à 9'!$AQ$7:$AQ$34,0))</f>
        <v>Mercedes AMG/Renault RS01</v>
      </c>
      <c r="E8" s="156">
        <f>LARGE('Manches 1 à 9'!$AP$7:$AP$34,B8)</f>
        <v>70</v>
      </c>
      <c r="F8" s="81">
        <f aca="true" t="shared" si="8" ref="F8:F16">E$4-E8</f>
        <v>57</v>
      </c>
      <c r="G8" s="75">
        <f aca="true" t="shared" si="9" ref="G8:G16">E7-E8</f>
        <v>2</v>
      </c>
      <c r="H8" s="89"/>
      <c r="I8" s="109">
        <f t="shared" si="7"/>
        <v>6</v>
      </c>
      <c r="J8" s="110">
        <v>6</v>
      </c>
      <c r="K8" s="111">
        <f t="shared" si="0"/>
        <v>100</v>
      </c>
      <c r="L8" s="112">
        <v>2</v>
      </c>
      <c r="M8" s="113">
        <f t="shared" si="1"/>
        <v>33.333333333333336</v>
      </c>
      <c r="N8" s="111">
        <f t="shared" si="2"/>
        <v>33.333333333333336</v>
      </c>
      <c r="O8" s="112">
        <v>1</v>
      </c>
      <c r="P8" s="114">
        <f t="shared" si="3"/>
        <v>16.666666666666668</v>
      </c>
      <c r="Q8" s="114">
        <f t="shared" si="4"/>
        <v>16.666666666666668</v>
      </c>
      <c r="R8" s="112">
        <v>2</v>
      </c>
      <c r="S8" s="113">
        <f t="shared" si="5"/>
        <v>33.333333333333336</v>
      </c>
      <c r="T8" s="111">
        <f t="shared" si="6"/>
        <v>33.333333333333336</v>
      </c>
    </row>
    <row r="9" spans="2:20" ht="12.75">
      <c r="B9" s="213">
        <v>6</v>
      </c>
      <c r="C9" s="221" t="str">
        <f>INDEX('Manches 1 à 9'!$AS$7:$AS$34,MATCH(SMALL('Manches 1 à 9'!$AQ$7:$AQ$34,B9),'Manches 1 à 9'!$AQ$7:$AQ$34,0))</f>
        <v>Philvit</v>
      </c>
      <c r="D9" s="189" t="str">
        <f>INDEX('Manches 1 à 9'!$AT$7:$AT$34,MATCH(SMALL('Manches 1 à 9'!$AQ$7:$AQ$34,B9),'Manches 1 à 9'!$AQ$7:$AQ$34,0))</f>
        <v>Renault RS01</v>
      </c>
      <c r="E9" s="157">
        <f>LARGE('Manches 1 à 9'!$AP$7:$AP$34,B9)</f>
        <v>59</v>
      </c>
      <c r="F9" s="82">
        <f t="shared" si="8"/>
        <v>68</v>
      </c>
      <c r="G9" s="76">
        <f t="shared" si="9"/>
        <v>11</v>
      </c>
      <c r="H9" s="89"/>
      <c r="I9" s="115">
        <f t="shared" si="7"/>
        <v>6</v>
      </c>
      <c r="J9" s="116">
        <v>6</v>
      </c>
      <c r="K9" s="117">
        <f t="shared" si="0"/>
        <v>100</v>
      </c>
      <c r="L9" s="118">
        <v>0</v>
      </c>
      <c r="M9" s="119">
        <f t="shared" si="1"/>
        <v>0</v>
      </c>
      <c r="N9" s="117">
        <f t="shared" si="2"/>
        <v>0</v>
      </c>
      <c r="O9" s="118">
        <v>0</v>
      </c>
      <c r="P9" s="120">
        <f t="shared" si="3"/>
        <v>0</v>
      </c>
      <c r="Q9" s="120">
        <f t="shared" si="4"/>
        <v>0</v>
      </c>
      <c r="R9" s="118">
        <v>0</v>
      </c>
      <c r="S9" s="119">
        <f t="shared" si="5"/>
        <v>0</v>
      </c>
      <c r="T9" s="117">
        <f t="shared" si="6"/>
        <v>0</v>
      </c>
    </row>
    <row r="10" spans="2:20" ht="12.75">
      <c r="B10" s="213">
        <v>7</v>
      </c>
      <c r="C10" s="221" t="str">
        <f>INDEX('Manches 1 à 9'!$AS$7:$AS$34,MATCH(SMALL('Manches 1 à 9'!$AQ$7:$AQ$34,B10),'Manches 1 à 9'!$AQ$7:$AQ$34,0))</f>
        <v>VetteOne</v>
      </c>
      <c r="D10" s="189" t="str">
        <f>INDEX('Manches 1 à 9'!$AT$7:$AT$34,MATCH(SMALL('Manches 1 à 9'!$AQ$7:$AQ$34,B10),'Manches 1 à 9'!$AQ$7:$AQ$34,0))</f>
        <v>Mercedes AMG</v>
      </c>
      <c r="E10" s="157">
        <f>LARGE('Manches 1 à 9'!$AP$7:$AP$34,B10)</f>
        <v>45</v>
      </c>
      <c r="F10" s="82">
        <f t="shared" si="8"/>
        <v>82</v>
      </c>
      <c r="G10" s="76">
        <f t="shared" si="9"/>
        <v>14</v>
      </c>
      <c r="H10" s="89"/>
      <c r="I10" s="115">
        <f>I$4</f>
        <v>6</v>
      </c>
      <c r="J10" s="116">
        <v>6</v>
      </c>
      <c r="K10" s="117">
        <f t="shared" si="0"/>
        <v>100</v>
      </c>
      <c r="L10" s="118">
        <v>0</v>
      </c>
      <c r="M10" s="119">
        <f t="shared" si="1"/>
        <v>0</v>
      </c>
      <c r="N10" s="117">
        <f>L10*100/J10</f>
        <v>0</v>
      </c>
      <c r="O10" s="118">
        <v>0</v>
      </c>
      <c r="P10" s="120">
        <f t="shared" si="3"/>
        <v>0</v>
      </c>
      <c r="Q10" s="120">
        <f>O10*100/J10</f>
        <v>0</v>
      </c>
      <c r="R10" s="118">
        <v>0</v>
      </c>
      <c r="S10" s="119">
        <f t="shared" si="5"/>
        <v>0</v>
      </c>
      <c r="T10" s="117">
        <f>R10*100/J10</f>
        <v>0</v>
      </c>
    </row>
    <row r="11" spans="2:20" ht="12.75">
      <c r="B11" s="213">
        <v>8</v>
      </c>
      <c r="C11" s="221" t="str">
        <f>INDEX('Manches 1 à 9'!$AS$7:$AS$34,MATCH(SMALL('Manches 1 à 9'!$AQ$7:$AQ$34,B11),'Manches 1 à 9'!$AQ$7:$AQ$34,0))</f>
        <v>LePascual</v>
      </c>
      <c r="D11" s="189" t="str">
        <f>INDEX('Manches 1 à 9'!$AT$7:$AT$34,MATCH(SMALL('Manches 1 à 9'!$AQ$7:$AQ$34,B11),'Manches 1 à 9'!$AQ$7:$AQ$34,0))</f>
        <v>Audi A5/Renault RS01</v>
      </c>
      <c r="E11" s="157">
        <f>LARGE('Manches 1 à 9'!$AP$7:$AP$34,B11)</f>
        <v>39</v>
      </c>
      <c r="F11" s="82">
        <f t="shared" si="8"/>
        <v>88</v>
      </c>
      <c r="G11" s="76">
        <f t="shared" si="9"/>
        <v>6</v>
      </c>
      <c r="H11" s="89"/>
      <c r="I11" s="115">
        <f t="shared" si="7"/>
        <v>6</v>
      </c>
      <c r="J11" s="116">
        <v>4</v>
      </c>
      <c r="K11" s="117">
        <f t="shared" si="0"/>
        <v>66.66666666666667</v>
      </c>
      <c r="L11" s="118">
        <v>0</v>
      </c>
      <c r="M11" s="119">
        <f t="shared" si="1"/>
        <v>0</v>
      </c>
      <c r="N11" s="117">
        <f>L11*100/J11</f>
        <v>0</v>
      </c>
      <c r="O11" s="118">
        <v>0</v>
      </c>
      <c r="P11" s="120">
        <f t="shared" si="3"/>
        <v>0</v>
      </c>
      <c r="Q11" s="120">
        <f>O11*100/J11</f>
        <v>0</v>
      </c>
      <c r="R11" s="118">
        <v>1</v>
      </c>
      <c r="S11" s="119">
        <f t="shared" si="5"/>
        <v>16.666666666666668</v>
      </c>
      <c r="T11" s="117">
        <f>R11*100/J11</f>
        <v>25</v>
      </c>
    </row>
    <row r="12" spans="2:20" ht="12.75">
      <c r="B12" s="213">
        <v>9</v>
      </c>
      <c r="C12" s="221" t="str">
        <f>INDEX('Manches 1 à 9'!$AS$7:$AS$34,MATCH(SMALL('Manches 1 à 9'!$AQ$7:$AQ$34,B12),'Manches 1 à 9'!$AQ$7:$AQ$34,0))</f>
        <v>Calimero</v>
      </c>
      <c r="D12" s="189" t="str">
        <f>INDEX('Manches 1 à 9'!$AT$7:$AT$34,MATCH(SMALL('Manches 1 à 9'!$AQ$7:$AQ$34,B12),'Manches 1 à 9'!$AQ$7:$AQ$34,0))</f>
        <v>Mercedes AMG</v>
      </c>
      <c r="E12" s="157">
        <f>LARGE('Manches 1 à 9'!$AP$7:$AP$34,B12)</f>
        <v>37</v>
      </c>
      <c r="F12" s="82">
        <f t="shared" si="8"/>
        <v>90</v>
      </c>
      <c r="G12" s="76">
        <f t="shared" si="9"/>
        <v>2</v>
      </c>
      <c r="H12" s="89"/>
      <c r="I12" s="115">
        <f t="shared" si="7"/>
        <v>6</v>
      </c>
      <c r="J12" s="116">
        <v>5</v>
      </c>
      <c r="K12" s="117">
        <f t="shared" si="0"/>
        <v>83.33333333333333</v>
      </c>
      <c r="L12" s="118">
        <v>0</v>
      </c>
      <c r="M12" s="119">
        <f t="shared" si="1"/>
        <v>0</v>
      </c>
      <c r="N12" s="117">
        <f>L12*100/J12</f>
        <v>0</v>
      </c>
      <c r="O12" s="118">
        <v>0</v>
      </c>
      <c r="P12" s="120">
        <f t="shared" si="3"/>
        <v>0</v>
      </c>
      <c r="Q12" s="120">
        <f>O12*100/J12</f>
        <v>0</v>
      </c>
      <c r="R12" s="118">
        <v>0</v>
      </c>
      <c r="S12" s="119">
        <f t="shared" si="5"/>
        <v>0</v>
      </c>
      <c r="T12" s="117">
        <f>R12*100/J12</f>
        <v>0</v>
      </c>
    </row>
    <row r="13" spans="2:20" ht="12.75">
      <c r="B13" s="213">
        <v>10</v>
      </c>
      <c r="C13" s="221" t="str">
        <f>INDEX('Manches 1 à 9'!$AS$7:$AS$34,MATCH(SMALL('Manches 1 à 9'!$AQ$7:$AQ$34,B13),'Manches 1 à 9'!$AQ$7:$AQ$34,0))</f>
        <v>Roc</v>
      </c>
      <c r="D13" s="189" t="str">
        <f>INDEX('Manches 1 à 9'!$AT$7:$AT$34,MATCH(SMALL('Manches 1 à 9'!$AQ$7:$AQ$34,B13),'Manches 1 à 9'!$AQ$7:$AQ$34,0))</f>
        <v>Audi A5</v>
      </c>
      <c r="E13" s="157">
        <f>LARGE('Manches 1 à 9'!$AP$7:$AP$34,B13)</f>
        <v>36</v>
      </c>
      <c r="F13" s="82">
        <f t="shared" si="8"/>
        <v>91</v>
      </c>
      <c r="G13" s="76">
        <f t="shared" si="9"/>
        <v>1</v>
      </c>
      <c r="H13" s="89"/>
      <c r="I13" s="115">
        <f t="shared" si="7"/>
        <v>6</v>
      </c>
      <c r="J13" s="116">
        <v>6</v>
      </c>
      <c r="K13" s="117">
        <f t="shared" si="0"/>
        <v>100</v>
      </c>
      <c r="L13" s="118">
        <v>0</v>
      </c>
      <c r="M13" s="119">
        <f t="shared" si="1"/>
        <v>0</v>
      </c>
      <c r="N13" s="117">
        <f>L13*100/J13</f>
        <v>0</v>
      </c>
      <c r="O13" s="118">
        <v>0</v>
      </c>
      <c r="P13" s="120">
        <f t="shared" si="3"/>
        <v>0</v>
      </c>
      <c r="Q13" s="120">
        <f>O13*100/J13</f>
        <v>0</v>
      </c>
      <c r="R13" s="118">
        <v>0</v>
      </c>
      <c r="S13" s="119">
        <f t="shared" si="5"/>
        <v>0</v>
      </c>
      <c r="T13" s="117">
        <f>R13*100/J13</f>
        <v>0</v>
      </c>
    </row>
    <row r="14" spans="2:20" ht="12.75">
      <c r="B14" s="214">
        <v>11</v>
      </c>
      <c r="C14" s="222" t="str">
        <f>INDEX('Manches 1 à 9'!$AS$7:$AS$34,MATCH(SMALL('Manches 1 à 9'!$AQ$7:$AQ$34,B14),'Manches 1 à 9'!$AQ$7:$AQ$34,0))</f>
        <v>Bibi</v>
      </c>
      <c r="D14" s="190" t="str">
        <f>INDEX('Manches 1 à 9'!$AT$7:$AT$34,MATCH(SMALL('Manches 1 à 9'!$AQ$7:$AQ$34,B14),'Manches 1 à 9'!$AQ$7:$AQ$34,0))</f>
        <v>Audi A5</v>
      </c>
      <c r="E14" s="158">
        <f>LARGE('Manches 1 à 9'!$AP$7:$AP$34,B14)</f>
        <v>35</v>
      </c>
      <c r="F14" s="86">
        <f t="shared" si="8"/>
        <v>92</v>
      </c>
      <c r="G14" s="77">
        <f t="shared" si="9"/>
        <v>1</v>
      </c>
      <c r="H14" s="89"/>
      <c r="I14" s="121">
        <f t="shared" si="7"/>
        <v>6</v>
      </c>
      <c r="J14" s="122">
        <v>6</v>
      </c>
      <c r="K14" s="123">
        <f t="shared" si="0"/>
        <v>100</v>
      </c>
      <c r="L14" s="124">
        <v>0</v>
      </c>
      <c r="M14" s="125">
        <f t="shared" si="1"/>
        <v>0</v>
      </c>
      <c r="N14" s="123">
        <f>L14*100/J14</f>
        <v>0</v>
      </c>
      <c r="O14" s="124">
        <v>0</v>
      </c>
      <c r="P14" s="126">
        <f t="shared" si="3"/>
        <v>0</v>
      </c>
      <c r="Q14" s="126">
        <f>O14*100/J14</f>
        <v>0</v>
      </c>
      <c r="R14" s="124">
        <v>0</v>
      </c>
      <c r="S14" s="125">
        <f t="shared" si="5"/>
        <v>0</v>
      </c>
      <c r="T14" s="123">
        <f>R14*100/J14</f>
        <v>0</v>
      </c>
    </row>
    <row r="15" spans="2:20" ht="12.75">
      <c r="B15" s="214">
        <v>12</v>
      </c>
      <c r="C15" s="222" t="str">
        <f>INDEX('Manches 1 à 9'!$AS$7:$AS$34,MATCH(SMALL('Manches 1 à 9'!$AQ$7:$AQ$34,B15),'Manches 1 à 9'!$AQ$7:$AQ$34,0))</f>
        <v>Boombastic</v>
      </c>
      <c r="D15" s="190" t="str">
        <f>INDEX('Manches 1 à 9'!$AT$7:$AT$34,MATCH(SMALL('Manches 1 à 9'!$AQ$7:$AQ$34,B15),'Manches 1 à 9'!$AQ$7:$AQ$34,0))</f>
        <v>Audi A5</v>
      </c>
      <c r="E15" s="158">
        <f>LARGE('Manches 1 à 9'!$AP$7:$AP$34,B15)</f>
        <v>32</v>
      </c>
      <c r="F15" s="86">
        <f t="shared" si="8"/>
        <v>95</v>
      </c>
      <c r="G15" s="77">
        <f t="shared" si="9"/>
        <v>3</v>
      </c>
      <c r="H15" s="89"/>
      <c r="I15" s="121">
        <f t="shared" si="7"/>
        <v>6</v>
      </c>
      <c r="J15" s="122">
        <v>3</v>
      </c>
      <c r="K15" s="123">
        <f t="shared" si="0"/>
        <v>50</v>
      </c>
      <c r="L15" s="124">
        <v>0</v>
      </c>
      <c r="M15" s="125">
        <f t="shared" si="1"/>
        <v>0</v>
      </c>
      <c r="N15" s="123">
        <f aca="true" t="shared" si="10" ref="N15:N23">L15*100/J15</f>
        <v>0</v>
      </c>
      <c r="O15" s="124">
        <v>0</v>
      </c>
      <c r="P15" s="126">
        <f t="shared" si="3"/>
        <v>0</v>
      </c>
      <c r="Q15" s="126">
        <f aca="true" t="shared" si="11" ref="Q15:Q23">O15*100/J15</f>
        <v>0</v>
      </c>
      <c r="R15" s="124">
        <v>0</v>
      </c>
      <c r="S15" s="125">
        <f t="shared" si="5"/>
        <v>0</v>
      </c>
      <c r="T15" s="123">
        <f aca="true" t="shared" si="12" ref="T15:T23">R15*100/J15</f>
        <v>0</v>
      </c>
    </row>
    <row r="16" spans="2:20" ht="12.75">
      <c r="B16" s="214">
        <v>13</v>
      </c>
      <c r="C16" s="222" t="str">
        <f>INDEX('Manches 1 à 9'!$AS$7:$AS$34,MATCH(SMALL('Manches 1 à 9'!$AQ$7:$AQ$34,B16),'Manches 1 à 9'!$AQ$7:$AQ$34,0))</f>
        <v>VW</v>
      </c>
      <c r="D16" s="190" t="str">
        <f>INDEX('Manches 1 à 9'!$AT$7:$AT$34,MATCH(SMALL('Manches 1 à 9'!$AQ$7:$AQ$34,B16),'Manches 1 à 9'!$AQ$7:$AQ$34,0))</f>
        <v>Mercedes AMG</v>
      </c>
      <c r="E16" s="158">
        <f>LARGE('Manches 1 à 9'!$AP$7:$AP$34,B16)</f>
        <v>31</v>
      </c>
      <c r="F16" s="86">
        <f t="shared" si="8"/>
        <v>96</v>
      </c>
      <c r="G16" s="77">
        <f t="shared" si="9"/>
        <v>1</v>
      </c>
      <c r="H16" s="89"/>
      <c r="I16" s="121">
        <f t="shared" si="7"/>
        <v>6</v>
      </c>
      <c r="J16" s="122">
        <v>6</v>
      </c>
      <c r="K16" s="123">
        <f t="shared" si="0"/>
        <v>100</v>
      </c>
      <c r="L16" s="124">
        <v>0</v>
      </c>
      <c r="M16" s="125">
        <f t="shared" si="1"/>
        <v>0</v>
      </c>
      <c r="N16" s="123">
        <f t="shared" si="10"/>
        <v>0</v>
      </c>
      <c r="O16" s="124">
        <v>0</v>
      </c>
      <c r="P16" s="126">
        <f t="shared" si="3"/>
        <v>0</v>
      </c>
      <c r="Q16" s="126">
        <f t="shared" si="11"/>
        <v>0</v>
      </c>
      <c r="R16" s="124">
        <v>0</v>
      </c>
      <c r="S16" s="125">
        <f t="shared" si="5"/>
        <v>0</v>
      </c>
      <c r="T16" s="123">
        <f t="shared" si="12"/>
        <v>0</v>
      </c>
    </row>
    <row r="17" spans="2:20" ht="12.75">
      <c r="B17" s="214">
        <v>14</v>
      </c>
      <c r="C17" s="222" t="str">
        <f>INDEX('Manches 1 à 9'!$AS$7:$AS$34,MATCH(SMALL('Manches 1 à 9'!$AQ$7:$AQ$34,B17),'Manches 1 à 9'!$AQ$7:$AQ$34,0))</f>
        <v>Gravillon</v>
      </c>
      <c r="D17" s="190" t="str">
        <f>INDEX('Manches 1 à 9'!$AT$7:$AT$34,MATCH(SMALL('Manches 1 à 9'!$AQ$7:$AQ$34,B17),'Manches 1 à 9'!$AQ$7:$AQ$34,0))</f>
        <v>Audi A5</v>
      </c>
      <c r="E17" s="158">
        <f>LARGE('Manches 1 à 9'!$AP$7:$AP$34,B17)</f>
        <v>26</v>
      </c>
      <c r="F17" s="86">
        <f>E$4-E17</f>
        <v>101</v>
      </c>
      <c r="G17" s="77">
        <f>E16-E17</f>
        <v>5</v>
      </c>
      <c r="H17" s="89"/>
      <c r="I17" s="121">
        <f t="shared" si="7"/>
        <v>6</v>
      </c>
      <c r="J17" s="122">
        <v>6</v>
      </c>
      <c r="K17" s="123">
        <f t="shared" si="0"/>
        <v>100</v>
      </c>
      <c r="L17" s="124">
        <v>0</v>
      </c>
      <c r="M17" s="125">
        <f t="shared" si="1"/>
        <v>0</v>
      </c>
      <c r="N17" s="123">
        <f t="shared" si="10"/>
        <v>0</v>
      </c>
      <c r="O17" s="124">
        <v>0</v>
      </c>
      <c r="P17" s="126">
        <f t="shared" si="3"/>
        <v>0</v>
      </c>
      <c r="Q17" s="126">
        <f t="shared" si="11"/>
        <v>0</v>
      </c>
      <c r="R17" s="124">
        <v>0</v>
      </c>
      <c r="S17" s="125">
        <f t="shared" si="5"/>
        <v>0</v>
      </c>
      <c r="T17" s="123">
        <f t="shared" si="12"/>
        <v>0</v>
      </c>
    </row>
    <row r="18" spans="2:20" ht="12.75">
      <c r="B18" s="214">
        <v>15</v>
      </c>
      <c r="C18" s="222" t="str">
        <f>INDEX('Manches 1 à 9'!$AS$7:$AS$34,MATCH(SMALL('Manches 1 à 9'!$AQ$7:$AQ$34,B18),'Manches 1 à 9'!$AQ$7:$AQ$34,0))</f>
        <v>Taras</v>
      </c>
      <c r="D18" s="190" t="str">
        <f>INDEX('Manches 1 à 9'!$AT$7:$AT$34,MATCH(SMALL('Manches 1 à 9'!$AQ$7:$AQ$34,B18),'Manches 1 à 9'!$AQ$7:$AQ$34,0))</f>
        <v>Audi A5</v>
      </c>
      <c r="E18" s="158">
        <f>LARGE('Manches 1 à 9'!$AP$7:$AP$34,B18)</f>
        <v>21</v>
      </c>
      <c r="F18" s="86">
        <f aca="true" t="shared" si="13" ref="F18:F33">E$4-E18</f>
        <v>106</v>
      </c>
      <c r="G18" s="77">
        <f aca="true" t="shared" si="14" ref="G18:G24">E17-E18</f>
        <v>5</v>
      </c>
      <c r="H18" s="89"/>
      <c r="I18" s="121">
        <f t="shared" si="7"/>
        <v>6</v>
      </c>
      <c r="J18" s="122">
        <v>5</v>
      </c>
      <c r="K18" s="123">
        <f t="shared" si="0"/>
        <v>83.33333333333333</v>
      </c>
      <c r="L18" s="124">
        <v>0</v>
      </c>
      <c r="M18" s="125">
        <f t="shared" si="1"/>
        <v>0</v>
      </c>
      <c r="N18" s="123">
        <f t="shared" si="10"/>
        <v>0</v>
      </c>
      <c r="O18" s="124">
        <v>0</v>
      </c>
      <c r="P18" s="126">
        <f t="shared" si="3"/>
        <v>0</v>
      </c>
      <c r="Q18" s="126">
        <f t="shared" si="11"/>
        <v>0</v>
      </c>
      <c r="R18" s="124">
        <v>0</v>
      </c>
      <c r="S18" s="125">
        <f t="shared" si="5"/>
        <v>0</v>
      </c>
      <c r="T18" s="123">
        <f t="shared" si="12"/>
        <v>0</v>
      </c>
    </row>
    <row r="19" spans="2:20" ht="12.75">
      <c r="B19" s="214">
        <v>16</v>
      </c>
      <c r="C19" s="222" t="str">
        <f>INDEX('Manches 1 à 9'!$AS$7:$AS$34,MATCH(SMALL('Manches 1 à 9'!$AQ$7:$AQ$34,B19),'Manches 1 à 9'!$AQ$7:$AQ$34,0))</f>
        <v>Mickey</v>
      </c>
      <c r="D19" s="190" t="str">
        <f>INDEX('Manches 1 à 9'!$AT$7:$AT$34,MATCH(SMALL('Manches 1 à 9'!$AQ$7:$AQ$34,B19),'Manches 1 à 9'!$AQ$7:$AQ$34,0))</f>
        <v>Mercedes AMG</v>
      </c>
      <c r="E19" s="158">
        <f>LARGE('Manches 1 à 9'!$AP$7:$AP$34,B19)</f>
        <v>12</v>
      </c>
      <c r="F19" s="86">
        <f t="shared" si="13"/>
        <v>115</v>
      </c>
      <c r="G19" s="77">
        <f t="shared" si="14"/>
        <v>9</v>
      </c>
      <c r="H19" s="89"/>
      <c r="I19" s="121">
        <f t="shared" si="7"/>
        <v>6</v>
      </c>
      <c r="J19" s="122">
        <v>2</v>
      </c>
      <c r="K19" s="123">
        <f t="shared" si="0"/>
        <v>33.333333333333336</v>
      </c>
      <c r="L19" s="124">
        <v>0</v>
      </c>
      <c r="M19" s="125">
        <f t="shared" si="1"/>
        <v>0</v>
      </c>
      <c r="N19" s="123">
        <f t="shared" si="10"/>
        <v>0</v>
      </c>
      <c r="O19" s="124">
        <v>0</v>
      </c>
      <c r="P19" s="126">
        <f t="shared" si="3"/>
        <v>0</v>
      </c>
      <c r="Q19" s="126">
        <f t="shared" si="11"/>
        <v>0</v>
      </c>
      <c r="R19" s="124">
        <v>0</v>
      </c>
      <c r="S19" s="125">
        <f t="shared" si="5"/>
        <v>0</v>
      </c>
      <c r="T19" s="123">
        <f t="shared" si="12"/>
        <v>0</v>
      </c>
    </row>
    <row r="20" spans="2:20" ht="12.75">
      <c r="B20" s="214">
        <v>17</v>
      </c>
      <c r="C20" s="222" t="str">
        <f>INDEX('Manches 1 à 9'!$AS$7:$AS$34,MATCH(SMALL('Manches 1 à 9'!$AQ$7:$AQ$34,B20),'Manches 1 à 9'!$AQ$7:$AQ$34,0))</f>
        <v>Satanas</v>
      </c>
      <c r="D20" s="190" t="str">
        <f>INDEX('Manches 1 à 9'!$AT$7:$AT$34,MATCH(SMALL('Manches 1 à 9'!$AQ$7:$AQ$34,B20),'Manches 1 à 9'!$AQ$7:$AQ$34,0))</f>
        <v>Mercedes AMG</v>
      </c>
      <c r="E20" s="158">
        <f>LARGE('Manches 1 à 9'!$AP$7:$AP$34,B20)</f>
        <v>8</v>
      </c>
      <c r="F20" s="86">
        <f t="shared" si="13"/>
        <v>119</v>
      </c>
      <c r="G20" s="77">
        <f t="shared" si="14"/>
        <v>4</v>
      </c>
      <c r="H20" s="89"/>
      <c r="I20" s="121">
        <f t="shared" si="7"/>
        <v>6</v>
      </c>
      <c r="J20" s="122">
        <v>1</v>
      </c>
      <c r="K20" s="123">
        <f t="shared" si="0"/>
        <v>16.666666666666668</v>
      </c>
      <c r="L20" s="124">
        <v>0</v>
      </c>
      <c r="M20" s="125">
        <f t="shared" si="1"/>
        <v>0</v>
      </c>
      <c r="N20" s="123">
        <f t="shared" si="10"/>
        <v>0</v>
      </c>
      <c r="O20" s="124">
        <v>0</v>
      </c>
      <c r="P20" s="126">
        <f t="shared" si="3"/>
        <v>0</v>
      </c>
      <c r="Q20" s="126">
        <f t="shared" si="11"/>
        <v>0</v>
      </c>
      <c r="R20" s="124">
        <v>0</v>
      </c>
      <c r="S20" s="125">
        <f t="shared" si="5"/>
        <v>0</v>
      </c>
      <c r="T20" s="123">
        <f t="shared" si="12"/>
        <v>0</v>
      </c>
    </row>
    <row r="21" spans="2:20" ht="12.75">
      <c r="B21" s="214">
        <v>18</v>
      </c>
      <c r="C21" s="222" t="str">
        <f>INDEX('Manches 1 à 9'!$AS$7:$AS$34,MATCH(SMALL('Manches 1 à 9'!$AQ$7:$AQ$34,B21),'Manches 1 à 9'!$AQ$7:$AQ$34,0))</f>
        <v>Pierre</v>
      </c>
      <c r="D21" s="190" t="str">
        <f>INDEX('Manches 1 à 9'!$AT$7:$AT$34,MATCH(SMALL('Manches 1 à 9'!$AQ$7:$AQ$34,B21),'Manches 1 à 9'!$AQ$7:$AQ$34,0))</f>
        <v>Audi A5</v>
      </c>
      <c r="E21" s="158">
        <f>LARGE('Manches 1 à 9'!$AP$7:$AP$34,B21)</f>
        <v>5</v>
      </c>
      <c r="F21" s="86">
        <f t="shared" si="13"/>
        <v>122</v>
      </c>
      <c r="G21" s="77">
        <f t="shared" si="14"/>
        <v>3</v>
      </c>
      <c r="H21" s="89"/>
      <c r="I21" s="121">
        <f t="shared" si="7"/>
        <v>6</v>
      </c>
      <c r="J21" s="122">
        <v>2</v>
      </c>
      <c r="K21" s="123">
        <f t="shared" si="0"/>
        <v>33.333333333333336</v>
      </c>
      <c r="L21" s="124">
        <v>0</v>
      </c>
      <c r="M21" s="125">
        <f t="shared" si="1"/>
        <v>0</v>
      </c>
      <c r="N21" s="123">
        <f t="shared" si="10"/>
        <v>0</v>
      </c>
      <c r="O21" s="124">
        <v>0</v>
      </c>
      <c r="P21" s="126">
        <f t="shared" si="3"/>
        <v>0</v>
      </c>
      <c r="Q21" s="126">
        <f t="shared" si="11"/>
        <v>0</v>
      </c>
      <c r="R21" s="124">
        <v>0</v>
      </c>
      <c r="S21" s="125">
        <f t="shared" si="5"/>
        <v>0</v>
      </c>
      <c r="T21" s="123">
        <f t="shared" si="12"/>
        <v>0</v>
      </c>
    </row>
    <row r="22" spans="2:20" ht="12.75">
      <c r="B22" s="214">
        <v>19</v>
      </c>
      <c r="C22" s="222" t="str">
        <f>INDEX('Manches 1 à 9'!$AS$7:$AS$34,MATCH(SMALL('Manches 1 à 9'!$AQ$7:$AQ$34,B22),'Manches 1 à 9'!$AQ$7:$AQ$34,0))</f>
        <v>Cloclo</v>
      </c>
      <c r="D22" s="190" t="str">
        <f>INDEX('Manches 1 à 9'!$AT$7:$AT$34,MATCH(SMALL('Manches 1 à 9'!$AQ$7:$AQ$34,B22),'Manches 1 à 9'!$AQ$7:$AQ$34,0))</f>
        <v>Audi A5</v>
      </c>
      <c r="E22" s="158">
        <f>LARGE('Manches 1 à 9'!$AP$7:$AP$34,B22)</f>
        <v>4</v>
      </c>
      <c r="F22" s="86">
        <f t="shared" si="13"/>
        <v>123</v>
      </c>
      <c r="G22" s="77">
        <f t="shared" si="14"/>
        <v>1</v>
      </c>
      <c r="H22" s="89"/>
      <c r="I22" s="121">
        <f t="shared" si="7"/>
        <v>6</v>
      </c>
      <c r="J22" s="122">
        <v>5</v>
      </c>
      <c r="K22" s="123">
        <f t="shared" si="0"/>
        <v>83.33333333333333</v>
      </c>
      <c r="L22" s="124">
        <v>0</v>
      </c>
      <c r="M22" s="125">
        <f t="shared" si="1"/>
        <v>0</v>
      </c>
      <c r="N22" s="123">
        <f t="shared" si="10"/>
        <v>0</v>
      </c>
      <c r="O22" s="124">
        <v>0</v>
      </c>
      <c r="P22" s="126">
        <f t="shared" si="3"/>
        <v>0</v>
      </c>
      <c r="Q22" s="126">
        <f t="shared" si="11"/>
        <v>0</v>
      </c>
      <c r="R22" s="124">
        <v>0</v>
      </c>
      <c r="S22" s="125">
        <f t="shared" si="5"/>
        <v>0</v>
      </c>
      <c r="T22" s="123">
        <f t="shared" si="12"/>
        <v>0</v>
      </c>
    </row>
    <row r="23" spans="2:20" ht="12.75">
      <c r="B23" s="214">
        <v>20</v>
      </c>
      <c r="C23" s="222" t="str">
        <f>INDEX('Manches 1 à 9'!$AS$7:$AS$34,MATCH(SMALL('Manches 1 à 9'!$AQ$7:$AQ$34,B23),'Manches 1 à 9'!$AQ$7:$AQ$34,0))</f>
        <v>Momo</v>
      </c>
      <c r="D23" s="190" t="str">
        <f>INDEX('Manches 1 à 9'!$AT$7:$AT$34,MATCH(SMALL('Manches 1 à 9'!$AQ$7:$AQ$34,B23),'Manches 1 à 9'!$AQ$7:$AQ$34,0))</f>
        <v>Audi A5</v>
      </c>
      <c r="E23" s="158">
        <f>LARGE('Manches 1 à 9'!$AP$7:$AP$34,B23)</f>
        <v>4</v>
      </c>
      <c r="F23" s="86">
        <f t="shared" si="13"/>
        <v>123</v>
      </c>
      <c r="G23" s="77">
        <f t="shared" si="14"/>
        <v>0</v>
      </c>
      <c r="H23" s="89"/>
      <c r="I23" s="121">
        <f t="shared" si="7"/>
        <v>6</v>
      </c>
      <c r="J23" s="122">
        <v>2</v>
      </c>
      <c r="K23" s="123">
        <f t="shared" si="0"/>
        <v>33.333333333333336</v>
      </c>
      <c r="L23" s="124">
        <v>0</v>
      </c>
      <c r="M23" s="125">
        <f t="shared" si="1"/>
        <v>0</v>
      </c>
      <c r="N23" s="123">
        <f t="shared" si="10"/>
        <v>0</v>
      </c>
      <c r="O23" s="124">
        <v>0</v>
      </c>
      <c r="P23" s="126">
        <f>O23*100/I23</f>
        <v>0</v>
      </c>
      <c r="Q23" s="126">
        <f t="shared" si="11"/>
        <v>0</v>
      </c>
      <c r="R23" s="124">
        <v>0</v>
      </c>
      <c r="S23" s="125">
        <f t="shared" si="5"/>
        <v>0</v>
      </c>
      <c r="T23" s="123">
        <f t="shared" si="12"/>
        <v>0</v>
      </c>
    </row>
    <row r="24" spans="2:20" ht="12.75">
      <c r="B24" s="215">
        <v>21</v>
      </c>
      <c r="C24" s="223" t="str">
        <f>INDEX('Manches 1 à 9'!$AS$7:$AS$34,MATCH(SMALL('Manches 1 à 9'!$AQ$7:$AQ$34,B24),'Manches 1 à 9'!$AQ$7:$AQ$34,0))</f>
        <v>Macadam</v>
      </c>
      <c r="D24" s="151" t="str">
        <f>INDEX('Manches 1 à 9'!$AT$7:$AT$34,MATCH(SMALL('Manches 1 à 9'!$AQ$7:$AQ$34,B24),'Manches 1 à 9'!$AQ$7:$AQ$34,0))</f>
        <v>Mercedes AMG</v>
      </c>
      <c r="E24" s="159">
        <f>LARGE('Manches 1 à 9'!$AP$7:$AP$34,B24)</f>
        <v>2</v>
      </c>
      <c r="F24" s="87">
        <f t="shared" si="13"/>
        <v>125</v>
      </c>
      <c r="G24" s="78">
        <f t="shared" si="14"/>
        <v>2</v>
      </c>
      <c r="H24" s="89"/>
      <c r="I24" s="127">
        <f>I$4</f>
        <v>6</v>
      </c>
      <c r="J24" s="128">
        <v>3</v>
      </c>
      <c r="K24" s="129">
        <f>J24*100/I24</f>
        <v>50</v>
      </c>
      <c r="L24" s="130">
        <v>0</v>
      </c>
      <c r="M24" s="131">
        <f>L24*100/I24</f>
        <v>0</v>
      </c>
      <c r="N24" s="129">
        <f>L24*100/J24</f>
        <v>0</v>
      </c>
      <c r="O24" s="130">
        <v>0</v>
      </c>
      <c r="P24" s="132">
        <f>O24*100/I24</f>
        <v>0</v>
      </c>
      <c r="Q24" s="132">
        <f>O24*100/J24</f>
        <v>0</v>
      </c>
      <c r="R24" s="130">
        <v>0</v>
      </c>
      <c r="S24" s="131">
        <f>R24*100/I24</f>
        <v>0</v>
      </c>
      <c r="T24" s="129">
        <f>R24*100/J24</f>
        <v>0</v>
      </c>
    </row>
    <row r="25" spans="2:20" ht="12.75">
      <c r="B25" s="215">
        <v>22</v>
      </c>
      <c r="C25" s="223" t="str">
        <f>INDEX('Manches 1 à 9'!$AS$7:$AS$34,MATCH(SMALL('Manches 1 à 9'!$AQ$7:$AQ$34,B25),'Manches 1 à 9'!$AQ$7:$AQ$34,0))</f>
        <v>Pablo</v>
      </c>
      <c r="D25" s="151" t="str">
        <f>INDEX('Manches 1 à 9'!$AT$7:$AT$34,MATCH(SMALL('Manches 1 à 9'!$AQ$7:$AQ$34,B25),'Manches 1 à 9'!$AQ$7:$AQ$34,0))</f>
        <v>Audi R8</v>
      </c>
      <c r="E25" s="159">
        <f>LARGE('Manches 1 à 9'!$AP$7:$AP$34,B25)</f>
        <v>0</v>
      </c>
      <c r="F25" s="87">
        <f t="shared" si="13"/>
        <v>127</v>
      </c>
      <c r="G25" s="78">
        <f aca="true" t="shared" si="15" ref="G25:G32">E24-E25</f>
        <v>2</v>
      </c>
      <c r="H25" s="89"/>
      <c r="I25" s="127">
        <f aca="true" t="shared" si="16" ref="I25:I33">I$4</f>
        <v>6</v>
      </c>
      <c r="J25" s="128">
        <v>4</v>
      </c>
      <c r="K25" s="129">
        <f aca="true" t="shared" si="17" ref="K25:K32">J25*100/I25</f>
        <v>66.66666666666667</v>
      </c>
      <c r="L25" s="130">
        <v>0</v>
      </c>
      <c r="M25" s="131">
        <f aca="true" t="shared" si="18" ref="M25:M32">L25*100/I25</f>
        <v>0</v>
      </c>
      <c r="N25" s="129">
        <f aca="true" t="shared" si="19" ref="N25:N32">L25*100/J25</f>
        <v>0</v>
      </c>
      <c r="O25" s="130">
        <v>0</v>
      </c>
      <c r="P25" s="132">
        <f aca="true" t="shared" si="20" ref="P25:P33">O25*100/I25</f>
        <v>0</v>
      </c>
      <c r="Q25" s="132">
        <f aca="true" t="shared" si="21" ref="Q25:Q32">O25*100/J25</f>
        <v>0</v>
      </c>
      <c r="R25" s="130">
        <v>0</v>
      </c>
      <c r="S25" s="131">
        <f aca="true" t="shared" si="22" ref="S25:S33">R25*100/I25</f>
        <v>0</v>
      </c>
      <c r="T25" s="129">
        <f aca="true" t="shared" si="23" ref="T25:T32">R25*100/J25</f>
        <v>0</v>
      </c>
    </row>
    <row r="26" spans="2:20" ht="12.75">
      <c r="B26" s="215">
        <v>23</v>
      </c>
      <c r="C26" s="223" t="str">
        <f>INDEX('Manches 1 à 9'!$AS$7:$AS$34,MATCH(SMALL('Manches 1 à 9'!$AQ$7:$AQ$34,B26),'Manches 1 à 9'!$AQ$7:$AQ$34,0))</f>
        <v>David</v>
      </c>
      <c r="D26" s="151" t="str">
        <f>INDEX('Manches 1 à 9'!$AT$7:$AT$34,MATCH(SMALL('Manches 1 à 9'!$AQ$7:$AQ$34,B26),'Manches 1 à 9'!$AQ$7:$AQ$34,0))</f>
        <v>Audi A5</v>
      </c>
      <c r="E26" s="159">
        <f>LARGE('Manches 1 à 9'!$AP$7:$AP$34,B26)</f>
        <v>0</v>
      </c>
      <c r="F26" s="87">
        <f t="shared" si="13"/>
        <v>127</v>
      </c>
      <c r="G26" s="78">
        <f t="shared" si="15"/>
        <v>0</v>
      </c>
      <c r="H26" s="89"/>
      <c r="I26" s="127">
        <f t="shared" si="16"/>
        <v>6</v>
      </c>
      <c r="J26" s="128">
        <v>2</v>
      </c>
      <c r="K26" s="129">
        <f t="shared" si="17"/>
        <v>33.333333333333336</v>
      </c>
      <c r="L26" s="130">
        <v>0</v>
      </c>
      <c r="M26" s="131">
        <f t="shared" si="18"/>
        <v>0</v>
      </c>
      <c r="N26" s="129">
        <f t="shared" si="19"/>
        <v>0</v>
      </c>
      <c r="O26" s="130">
        <v>0</v>
      </c>
      <c r="P26" s="132">
        <f t="shared" si="20"/>
        <v>0</v>
      </c>
      <c r="Q26" s="132">
        <f t="shared" si="21"/>
        <v>0</v>
      </c>
      <c r="R26" s="130">
        <v>0</v>
      </c>
      <c r="S26" s="131">
        <f t="shared" si="22"/>
        <v>0</v>
      </c>
      <c r="T26" s="129">
        <f t="shared" si="23"/>
        <v>0</v>
      </c>
    </row>
    <row r="27" spans="2:20" ht="12.75">
      <c r="B27" s="215">
        <v>24</v>
      </c>
      <c r="C27" s="223" t="str">
        <f>INDEX('Manches 1 à 9'!$AS$7:$AS$34,MATCH(SMALL('Manches 1 à 9'!$AQ$7:$AQ$34,B27),'Manches 1 à 9'!$AQ$7:$AQ$34,0))</f>
        <v>JeanJean</v>
      </c>
      <c r="D27" s="151" t="str">
        <f>INDEX('Manches 1 à 9'!$AT$7:$AT$34,MATCH(SMALL('Manches 1 à 9'!$AQ$7:$AQ$34,B27),'Manches 1 à 9'!$AQ$7:$AQ$34,0))</f>
        <v>Mercedes AMG</v>
      </c>
      <c r="E27" s="159">
        <f>LARGE('Manches 1 à 9'!$AP$7:$AP$34,B27)</f>
        <v>0</v>
      </c>
      <c r="F27" s="87">
        <f t="shared" si="13"/>
        <v>127</v>
      </c>
      <c r="G27" s="78">
        <f t="shared" si="15"/>
        <v>0</v>
      </c>
      <c r="H27" s="89"/>
      <c r="I27" s="127">
        <f t="shared" si="16"/>
        <v>6</v>
      </c>
      <c r="J27" s="128">
        <v>3</v>
      </c>
      <c r="K27" s="129">
        <f t="shared" si="17"/>
        <v>50</v>
      </c>
      <c r="L27" s="130">
        <v>0</v>
      </c>
      <c r="M27" s="131">
        <f t="shared" si="18"/>
        <v>0</v>
      </c>
      <c r="N27" s="129">
        <f>L27*100/J27</f>
        <v>0</v>
      </c>
      <c r="O27" s="130">
        <v>0</v>
      </c>
      <c r="P27" s="132">
        <f t="shared" si="20"/>
        <v>0</v>
      </c>
      <c r="Q27" s="132">
        <f t="shared" si="21"/>
        <v>0</v>
      </c>
      <c r="R27" s="130">
        <v>0</v>
      </c>
      <c r="S27" s="131">
        <f t="shared" si="22"/>
        <v>0</v>
      </c>
      <c r="T27" s="129">
        <f t="shared" si="23"/>
        <v>0</v>
      </c>
    </row>
    <row r="28" spans="2:20" ht="12.75">
      <c r="B28" s="215">
        <v>25</v>
      </c>
      <c r="C28" s="223" t="str">
        <f>INDEX('Manches 1 à 9'!$AS$7:$AS$34,MATCH(SMALL('Manches 1 à 9'!$AQ$7:$AQ$34,B28),'Manches 1 à 9'!$AQ$7:$AQ$34,0))</f>
        <v>Darington</v>
      </c>
      <c r="D28" s="151" t="str">
        <f>INDEX('Manches 1 à 9'!$AT$7:$AT$34,MATCH(SMALL('Manches 1 à 9'!$AQ$7:$AQ$34,B28),'Manches 1 à 9'!$AQ$7:$AQ$34,0))</f>
        <v>Renault RS01</v>
      </c>
      <c r="E28" s="159">
        <f>LARGE('Manches 1 à 9'!$AP$7:$AP$34,B28)</f>
        <v>0</v>
      </c>
      <c r="F28" s="87">
        <f t="shared" si="13"/>
        <v>127</v>
      </c>
      <c r="G28" s="78">
        <f t="shared" si="15"/>
        <v>0</v>
      </c>
      <c r="H28" s="89"/>
      <c r="I28" s="127">
        <f t="shared" si="16"/>
        <v>6</v>
      </c>
      <c r="J28" s="128">
        <v>1</v>
      </c>
      <c r="K28" s="129">
        <f t="shared" si="17"/>
        <v>16.666666666666668</v>
      </c>
      <c r="L28" s="130">
        <v>0</v>
      </c>
      <c r="M28" s="131">
        <f t="shared" si="18"/>
        <v>0</v>
      </c>
      <c r="N28" s="129">
        <f t="shared" si="19"/>
        <v>0</v>
      </c>
      <c r="O28" s="130">
        <v>0</v>
      </c>
      <c r="P28" s="132">
        <f t="shared" si="20"/>
        <v>0</v>
      </c>
      <c r="Q28" s="132">
        <f t="shared" si="21"/>
        <v>0</v>
      </c>
      <c r="R28" s="130">
        <v>0</v>
      </c>
      <c r="S28" s="131">
        <f t="shared" si="22"/>
        <v>0</v>
      </c>
      <c r="T28" s="129">
        <f t="shared" si="23"/>
        <v>0</v>
      </c>
    </row>
    <row r="29" spans="2:20" ht="12.75">
      <c r="B29" s="215">
        <v>26</v>
      </c>
      <c r="C29" s="223" t="str">
        <f>INDEX('Manches 1 à 9'!$AS$7:$AS$34,MATCH(SMALL('Manches 1 à 9'!$AQ$7:$AQ$34,B29),'Manches 1 à 9'!$AQ$7:$AQ$34,0))</f>
        <v>Mayeul</v>
      </c>
      <c r="D29" s="151" t="str">
        <f>INDEX('Manches 1 à 9'!$AT$7:$AT$34,MATCH(SMALL('Manches 1 à 9'!$AQ$7:$AQ$34,B29),'Manches 1 à 9'!$AQ$7:$AQ$34,0))</f>
        <v>Renault RS01</v>
      </c>
      <c r="E29" s="159">
        <f>LARGE('Manches 1 à 9'!$AP$7:$AP$34,B29)</f>
        <v>0</v>
      </c>
      <c r="F29" s="87">
        <f t="shared" si="13"/>
        <v>127</v>
      </c>
      <c r="G29" s="78">
        <f t="shared" si="15"/>
        <v>0</v>
      </c>
      <c r="H29" s="89"/>
      <c r="I29" s="127">
        <f t="shared" si="16"/>
        <v>6</v>
      </c>
      <c r="J29" s="128">
        <v>1</v>
      </c>
      <c r="K29" s="129">
        <f t="shared" si="17"/>
        <v>16.666666666666668</v>
      </c>
      <c r="L29" s="130">
        <v>0</v>
      </c>
      <c r="M29" s="131">
        <f t="shared" si="18"/>
        <v>0</v>
      </c>
      <c r="N29" s="129">
        <f t="shared" si="19"/>
        <v>0</v>
      </c>
      <c r="O29" s="130">
        <v>0</v>
      </c>
      <c r="P29" s="132">
        <f t="shared" si="20"/>
        <v>0</v>
      </c>
      <c r="Q29" s="132">
        <f t="shared" si="21"/>
        <v>0</v>
      </c>
      <c r="R29" s="130">
        <v>0</v>
      </c>
      <c r="S29" s="131">
        <f t="shared" si="22"/>
        <v>0</v>
      </c>
      <c r="T29" s="129">
        <f t="shared" si="23"/>
        <v>0</v>
      </c>
    </row>
    <row r="30" spans="2:20" ht="12.75">
      <c r="B30" s="215">
        <v>27</v>
      </c>
      <c r="C30" s="223" t="str">
        <f>INDEX('Manches 1 à 9'!$AS$7:$AS$34,MATCH(SMALL('Manches 1 à 9'!$AQ$7:$AQ$34,B30),'Manches 1 à 9'!$AQ$7:$AQ$34,0))</f>
        <v>120</v>
      </c>
      <c r="D30" s="151" t="str">
        <f>INDEX('Manches 1 à 9'!$AT$7:$AT$34,MATCH(SMALL('Manches 1 à 9'!$AQ$7:$AQ$34,B30),'Manches 1 à 9'!$AQ$7:$AQ$34,0))</f>
        <v>Renault RS01</v>
      </c>
      <c r="E30" s="159">
        <f>LARGE('Manches 1 à 9'!$AP$7:$AP$34,B30)</f>
        <v>0</v>
      </c>
      <c r="F30" s="87">
        <f t="shared" si="13"/>
        <v>127</v>
      </c>
      <c r="G30" s="78">
        <f t="shared" si="15"/>
        <v>0</v>
      </c>
      <c r="H30" s="89"/>
      <c r="I30" s="127">
        <f t="shared" si="16"/>
        <v>6</v>
      </c>
      <c r="J30" s="128">
        <v>1</v>
      </c>
      <c r="K30" s="129">
        <f t="shared" si="17"/>
        <v>16.666666666666668</v>
      </c>
      <c r="L30" s="130">
        <v>0</v>
      </c>
      <c r="M30" s="131">
        <f t="shared" si="18"/>
        <v>0</v>
      </c>
      <c r="N30" s="129">
        <f t="shared" si="19"/>
        <v>0</v>
      </c>
      <c r="O30" s="130">
        <v>0</v>
      </c>
      <c r="P30" s="132">
        <f t="shared" si="20"/>
        <v>0</v>
      </c>
      <c r="Q30" s="132">
        <f t="shared" si="21"/>
        <v>0</v>
      </c>
      <c r="R30" s="130">
        <v>0</v>
      </c>
      <c r="S30" s="131">
        <f t="shared" si="22"/>
        <v>0</v>
      </c>
      <c r="T30" s="129">
        <f t="shared" si="23"/>
        <v>0</v>
      </c>
    </row>
    <row r="31" spans="2:20" ht="12.75">
      <c r="B31" s="215">
        <v>28</v>
      </c>
      <c r="C31" s="223" t="e">
        <f>INDEX('Manches 1 à 9'!$AS$7:$AS$34,MATCH(SMALL('Manches 1 à 9'!$AQ$7:$AQ$34,B31),'Manches 1 à 9'!$AQ$7:$AQ$34,0))</f>
        <v>#NUM!</v>
      </c>
      <c r="D31" s="151" t="e">
        <f>INDEX('Manches 1 à 9'!$AT$7:$AT$34,MATCH(SMALL('Manches 1 à 9'!$AQ$7:$AQ$34,B31),'Manches 1 à 9'!$AQ$7:$AQ$34,0))</f>
        <v>#NUM!</v>
      </c>
      <c r="E31" s="159" t="e">
        <f>LARGE('Manches 1 à 9'!$AP$7:$AP$34,B31)</f>
        <v>#NUM!</v>
      </c>
      <c r="F31" s="87" t="e">
        <f t="shared" si="13"/>
        <v>#NUM!</v>
      </c>
      <c r="G31" s="78" t="e">
        <f t="shared" si="15"/>
        <v>#NUM!</v>
      </c>
      <c r="H31" s="89"/>
      <c r="I31" s="127">
        <f t="shared" si="16"/>
        <v>6</v>
      </c>
      <c r="J31" s="128">
        <v>0</v>
      </c>
      <c r="K31" s="129">
        <f t="shared" si="17"/>
        <v>0</v>
      </c>
      <c r="L31" s="130">
        <v>0</v>
      </c>
      <c r="M31" s="131">
        <f t="shared" si="18"/>
        <v>0</v>
      </c>
      <c r="N31" s="129" t="e">
        <f t="shared" si="19"/>
        <v>#DIV/0!</v>
      </c>
      <c r="O31" s="130">
        <v>0</v>
      </c>
      <c r="P31" s="132">
        <f t="shared" si="20"/>
        <v>0</v>
      </c>
      <c r="Q31" s="132" t="e">
        <f t="shared" si="21"/>
        <v>#DIV/0!</v>
      </c>
      <c r="R31" s="130">
        <v>0</v>
      </c>
      <c r="S31" s="131">
        <f t="shared" si="22"/>
        <v>0</v>
      </c>
      <c r="T31" s="129" t="e">
        <f t="shared" si="23"/>
        <v>#DIV/0!</v>
      </c>
    </row>
    <row r="32" spans="2:20" ht="12.75">
      <c r="B32" s="215">
        <v>29</v>
      </c>
      <c r="C32" s="223" t="e">
        <f>INDEX('Manches 1 à 9'!$AS$7:$AS$34,MATCH(SMALL('Manches 1 à 9'!$AQ$7:$AQ$34,B32),'Manches 1 à 9'!$AQ$7:$AQ$34,0))</f>
        <v>#NUM!</v>
      </c>
      <c r="D32" s="151" t="e">
        <f>INDEX('Manches 1 à 9'!$AT$7:$AT$34,MATCH(SMALL('Manches 1 à 9'!$AQ$7:$AQ$34,B32),'Manches 1 à 9'!$AQ$7:$AQ$34,0))</f>
        <v>#NUM!</v>
      </c>
      <c r="E32" s="159" t="e">
        <f>LARGE('Manches 1 à 9'!$AP$7:$AP$34,B32)</f>
        <v>#NUM!</v>
      </c>
      <c r="F32" s="87" t="e">
        <f t="shared" si="13"/>
        <v>#NUM!</v>
      </c>
      <c r="G32" s="78" t="e">
        <f t="shared" si="15"/>
        <v>#NUM!</v>
      </c>
      <c r="H32" s="89"/>
      <c r="I32" s="127">
        <f t="shared" si="16"/>
        <v>6</v>
      </c>
      <c r="J32" s="128">
        <v>0</v>
      </c>
      <c r="K32" s="129">
        <f t="shared" si="17"/>
        <v>0</v>
      </c>
      <c r="L32" s="130">
        <v>0</v>
      </c>
      <c r="M32" s="131">
        <f t="shared" si="18"/>
        <v>0</v>
      </c>
      <c r="N32" s="129" t="e">
        <f t="shared" si="19"/>
        <v>#DIV/0!</v>
      </c>
      <c r="O32" s="130">
        <v>0</v>
      </c>
      <c r="P32" s="132">
        <f t="shared" si="20"/>
        <v>0</v>
      </c>
      <c r="Q32" s="132" t="e">
        <f t="shared" si="21"/>
        <v>#DIV/0!</v>
      </c>
      <c r="R32" s="130">
        <v>0</v>
      </c>
      <c r="S32" s="131">
        <f t="shared" si="22"/>
        <v>0</v>
      </c>
      <c r="T32" s="129" t="e">
        <f t="shared" si="23"/>
        <v>#DIV/0!</v>
      </c>
    </row>
    <row r="33" spans="2:20" ht="13.5" thickBot="1">
      <c r="B33" s="216">
        <v>30</v>
      </c>
      <c r="C33" s="224" t="e">
        <f>INDEX('Manches 1 à 9'!$AS$7:$AS$34,MATCH(SMALL('Manches 1 à 9'!$AQ$7:$AQ$34,B33),'Manches 1 à 9'!$AQ$7:$AQ$34,0))</f>
        <v>#NUM!</v>
      </c>
      <c r="D33" s="152" t="e">
        <f>INDEX('Manches 1 à 9'!$AT$7:$AT$34,MATCH(SMALL('Manches 1 à 9'!$AQ$7:$AQ$34,B33),'Manches 1 à 9'!$AQ$7:$AQ$34,0))</f>
        <v>#NUM!</v>
      </c>
      <c r="E33" s="160" t="e">
        <f>LARGE('Manches 1 à 9'!$AP$7:$AP$34,B33)</f>
        <v>#NUM!</v>
      </c>
      <c r="F33" s="88" t="e">
        <f t="shared" si="13"/>
        <v>#NUM!</v>
      </c>
      <c r="G33" s="79" t="e">
        <f>E32-E33</f>
        <v>#NUM!</v>
      </c>
      <c r="H33" s="90"/>
      <c r="I33" s="133">
        <f t="shared" si="16"/>
        <v>6</v>
      </c>
      <c r="J33" s="134">
        <v>0</v>
      </c>
      <c r="K33" s="135">
        <f>J33*100/I33</f>
        <v>0</v>
      </c>
      <c r="L33" s="136">
        <v>0</v>
      </c>
      <c r="M33" s="137">
        <f>L33*100/I33</f>
        <v>0</v>
      </c>
      <c r="N33" s="135" t="e">
        <f>L33*100/J33</f>
        <v>#DIV/0!</v>
      </c>
      <c r="O33" s="136">
        <v>0</v>
      </c>
      <c r="P33" s="138">
        <f t="shared" si="20"/>
        <v>0</v>
      </c>
      <c r="Q33" s="138" t="e">
        <f>O33*100/J33</f>
        <v>#DIV/0!</v>
      </c>
      <c r="R33" s="136">
        <v>0</v>
      </c>
      <c r="S33" s="137">
        <f t="shared" si="22"/>
        <v>0</v>
      </c>
      <c r="T33" s="135" t="e">
        <f>R33*100/J33</f>
        <v>#DIV/0!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</sheetData>
  <sheetProtection/>
  <mergeCells count="1">
    <mergeCell ref="B2:T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33"/>
  <sheetViews>
    <sheetView zoomScale="90" zoomScaleNormal="90" zoomScalePageLayoutView="0" workbookViewId="0" topLeftCell="A49">
      <selection activeCell="Q3" sqref="Q3"/>
    </sheetView>
  </sheetViews>
  <sheetFormatPr defaultColWidth="11.421875" defaultRowHeight="12.75" outlineLevelCol="1"/>
  <cols>
    <col min="1" max="1" width="8.00390625" style="0" customWidth="1"/>
    <col min="2" max="2" width="13.57421875" style="0" customWidth="1"/>
    <col min="3" max="3" width="13.28125" style="0" customWidth="1"/>
    <col min="4" max="4" width="13.28125" style="0" customWidth="1" outlineLevel="1"/>
    <col min="5" max="6" width="11.28125" style="0" customWidth="1" outlineLevel="1"/>
    <col min="7" max="7" width="11.8515625" style="0" customWidth="1" outlineLevel="1"/>
    <col min="8" max="8" width="13.28125" style="0" customWidth="1" outlineLevel="1"/>
    <col min="9" max="9" width="11.7109375" style="0" customWidth="1" outlineLevel="1"/>
    <col min="10" max="10" width="12.140625" style="0" customWidth="1" outlineLevel="1"/>
    <col min="11" max="12" width="11.28125" style="0" customWidth="1" outlineLevel="1"/>
    <col min="13" max="13" width="13.7109375" style="0" customWidth="1" outlineLevel="1"/>
    <col min="14" max="14" width="13.28125" style="0" customWidth="1" outlineLevel="1"/>
    <col min="15" max="15" width="11.57421875" style="0" customWidth="1" outlineLevel="1"/>
    <col min="16" max="16" width="12.140625" style="0" customWidth="1" outlineLevel="1"/>
    <col min="17" max="17" width="15.28125" style="0" customWidth="1" outlineLevel="1"/>
    <col min="18" max="18" width="11.57421875" style="0" customWidth="1" outlineLevel="1"/>
    <col min="19" max="19" width="13.28125" style="0" customWidth="1" outlineLevel="1"/>
    <col min="20" max="21" width="11.28125" style="0" customWidth="1" outlineLevel="1"/>
    <col min="22" max="22" width="13.7109375" style="0" customWidth="1" outlineLevel="1"/>
    <col min="23" max="23" width="13.28125" style="0" customWidth="1" outlineLevel="1"/>
    <col min="24" max="24" width="14.57421875" style="0" customWidth="1" outlineLevel="1"/>
    <col min="25" max="25" width="14.7109375" style="0" customWidth="1" outlineLevel="1"/>
    <col min="26" max="26" width="13.28125" style="0" customWidth="1" outlineLevel="1"/>
    <col min="27" max="27" width="5.7109375" style="0" customWidth="1" outlineLevel="1"/>
    <col min="28" max="33" width="5.7109375" style="0" customWidth="1"/>
    <col min="34" max="34" width="9.421875" style="0" customWidth="1"/>
    <col min="35" max="35" width="11.140625" style="0" customWidth="1"/>
    <col min="36" max="36" width="10.421875" style="0" customWidth="1"/>
  </cols>
  <sheetData>
    <row r="1" spans="1:2" ht="12.75">
      <c r="A1" s="12"/>
      <c r="B1" s="12"/>
    </row>
    <row r="2" spans="1:13" ht="12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32.2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6.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76.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ht="25.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25.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ht="25.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25.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25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25.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25.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25.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25.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ht="25.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25.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1:13" ht="25.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1:13" ht="25.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3" ht="25.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 ht="25.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 ht="12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12.7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3" ht="12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12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3" ht="12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12.75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28" ht="11.2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2.7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3.7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2.7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2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2.7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2.7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13" ht="12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1:26" ht="12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"/>
      <c r="O36" s="2"/>
      <c r="S36" s="2"/>
      <c r="W36" s="2"/>
      <c r="Z36" s="2"/>
    </row>
    <row r="37" spans="1:13" ht="12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 ht="12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1:13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spans="1:13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spans="1:13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3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1:13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pans="1:13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1:13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spans="1:13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</row>
    <row r="47" spans="1:13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</row>
    <row r="48" spans="1:13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</row>
    <row r="49" spans="1:13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</row>
    <row r="50" spans="1:13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</row>
    <row r="54" spans="1:13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</row>
    <row r="58" spans="1:13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</row>
    <row r="62" spans="1:13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</row>
    <row r="66" spans="1:13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</row>
    <row r="67" spans="1:13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</row>
    <row r="68" spans="1:13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</row>
    <row r="69" spans="1:13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</row>
    <row r="70" spans="1:13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</row>
    <row r="71" spans="1:13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</row>
    <row r="72" spans="1:13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</row>
    <row r="73" spans="1:13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</row>
    <row r="74" spans="1:13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</row>
    <row r="75" spans="1:13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</row>
    <row r="76" spans="1:13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</row>
    <row r="77" spans="1:13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</row>
    <row r="78" spans="1:13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</row>
    <row r="79" spans="1:13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</row>
    <row r="80" spans="1:13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</row>
    <row r="81" spans="1:13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</row>
    <row r="82" spans="1:13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</row>
    <row r="83" spans="1:13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</row>
    <row r="84" spans="1:13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</row>
    <row r="85" spans="1:13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</row>
    <row r="86" spans="1:13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</row>
    <row r="87" spans="1:13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</row>
    <row r="88" spans="1:13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</row>
    <row r="89" spans="1:13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</row>
    <row r="90" spans="1:13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</row>
    <row r="91" spans="1:13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</row>
    <row r="92" spans="1:13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</row>
    <row r="93" spans="1:13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</row>
    <row r="94" spans="1:13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</row>
    <row r="95" spans="1:13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</row>
    <row r="96" spans="1:13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</row>
    <row r="97" spans="1:13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</row>
    <row r="98" spans="1:13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</row>
    <row r="99" spans="1:13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</row>
    <row r="100" spans="1:13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</row>
    <row r="101" spans="1:13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</row>
    <row r="102" spans="1:13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</row>
    <row r="103" spans="1:13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</row>
    <row r="104" spans="1:13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</row>
    <row r="105" spans="1:13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</row>
    <row r="106" spans="1:13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</row>
    <row r="107" spans="1:13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</row>
    <row r="108" spans="1:13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</row>
    <row r="109" spans="1:13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</row>
    <row r="110" spans="1:13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</row>
    <row r="111" spans="1:13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</row>
    <row r="112" spans="1:13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</row>
    <row r="113" spans="1:13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</row>
    <row r="114" spans="1:13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</row>
    <row r="115" spans="1:13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</row>
    <row r="116" spans="1:13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</row>
    <row r="117" spans="1:13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</row>
    <row r="118" spans="1:13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</row>
    <row r="119" spans="1:13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</row>
    <row r="120" spans="1:13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</row>
    <row r="121" spans="1:13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</row>
    <row r="122" spans="1:13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</row>
    <row r="123" spans="1:13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</row>
    <row r="124" spans="1:13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</row>
    <row r="125" spans="1:13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</row>
    <row r="126" spans="1:13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</row>
    <row r="127" spans="1:13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</row>
    <row r="128" spans="1:13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</row>
    <row r="129" spans="1:13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</row>
    <row r="130" spans="1:13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</row>
    <row r="131" spans="1:13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</row>
    <row r="132" spans="1:13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</row>
    <row r="133" spans="1:13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</row>
  </sheetData>
  <sheetProtection sheet="1"/>
  <printOptions/>
  <pageMargins left="0.787401575" right="0.787401575" top="0.984251969" bottom="0.984251969" header="0.4921259845" footer="0.4921259845"/>
  <pageSetup horizontalDpi="200" verticalDpi="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SIAAP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Siaap</dc:creator>
  <cp:keywords/>
  <dc:description/>
  <cp:lastModifiedBy>Sylvain FOUILLAUD</cp:lastModifiedBy>
  <cp:lastPrinted>2010-08-15T09:29:26Z</cp:lastPrinted>
  <dcterms:created xsi:type="dcterms:W3CDTF">2010-08-09T10:50:31Z</dcterms:created>
  <dcterms:modified xsi:type="dcterms:W3CDTF">2018-03-22T20:37:47Z</dcterms:modified>
  <cp:category/>
  <cp:version/>
  <cp:contentType/>
  <cp:contentStatus/>
</cp:coreProperties>
</file>