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<sst xmlns="http://schemas.openxmlformats.org/spreadsheetml/2006/main" count="338" uniqueCount="240">
  <si>
    <t>Distance parcourue</t>
  </si>
  <si>
    <t>Etape</t>
  </si>
  <si>
    <t>Date</t>
  </si>
  <si>
    <t>Vitesse moyenne</t>
  </si>
  <si>
    <t>Vitesse max</t>
  </si>
  <si>
    <t xml:space="preserve">Ushuaia - Tolhuin </t>
  </si>
  <si>
    <t>6h26m</t>
  </si>
  <si>
    <t>Tolhuin - Ea Viamonte</t>
  </si>
  <si>
    <t>5h18m</t>
  </si>
  <si>
    <t>Ea Viamonte - Rio Grande</t>
  </si>
  <si>
    <t>3h12m</t>
  </si>
  <si>
    <t>Rio Grande - Punta Arenas</t>
  </si>
  <si>
    <t>Distance totale parcourue (velo)</t>
  </si>
  <si>
    <t>Moyen de transport</t>
  </si>
  <si>
    <t>vélo</t>
  </si>
  <si>
    <t>bus</t>
  </si>
  <si>
    <t>Punta Arenas - Puerto Natales</t>
  </si>
  <si>
    <t>Parc national Torres del Paine</t>
  </si>
  <si>
    <t>rando</t>
  </si>
  <si>
    <t>7 jours</t>
  </si>
  <si>
    <t>5h</t>
  </si>
  <si>
    <t>Puerto Natales - El Calafate 1/4</t>
  </si>
  <si>
    <t>Puerto Natales - El Calafate 2/4</t>
  </si>
  <si>
    <t>Puerto Natales - El Calafate 3/4</t>
  </si>
  <si>
    <t>Puerto Natales - El Calafate 4/4</t>
  </si>
  <si>
    <t>Conditions climatiques</t>
  </si>
  <si>
    <t>Soleil - Faible pluie</t>
  </si>
  <si>
    <t xml:space="preserve">Nuageux, vent  30km </t>
  </si>
  <si>
    <t>Beau temps - vent fort le matin (50km)</t>
  </si>
  <si>
    <t>Beau temps - pas de vent - Rupio 32km</t>
  </si>
  <si>
    <t>Beau temps - vent violent - Rupio 32km</t>
  </si>
  <si>
    <t>Froid (2C le matin) et beau - Vent de face tre fort (50km)</t>
  </si>
  <si>
    <t>6h32m</t>
  </si>
  <si>
    <t>5h37m</t>
  </si>
  <si>
    <t>3h11m</t>
  </si>
  <si>
    <t>8h51m</t>
  </si>
  <si>
    <t>4h</t>
  </si>
  <si>
    <t>Vent fort et necessite de garder des forces pour la suite</t>
  </si>
  <si>
    <t>El Calafate - El Chalten</t>
  </si>
  <si>
    <t>Parc national Fitz Roy</t>
  </si>
  <si>
    <t>2 jours</t>
  </si>
  <si>
    <t>Nuageux et froid (grele)</t>
  </si>
  <si>
    <t>El Chalten - Lago Desierto</t>
  </si>
  <si>
    <t>3h39</t>
  </si>
  <si>
    <t>Beau temps - faible vent</t>
  </si>
  <si>
    <t>Traversee du Lago Deiserto</t>
  </si>
  <si>
    <t>Bateau</t>
  </si>
  <si>
    <t>1h</t>
  </si>
  <si>
    <t>Lago Desierto - Frontiere</t>
  </si>
  <si>
    <t>2 ?</t>
  </si>
  <si>
    <t>?</t>
  </si>
  <si>
    <t>Les plus durs probablement de notre voyage…</t>
  </si>
  <si>
    <t>Frontiere - Candelario Mansilla</t>
  </si>
  <si>
    <t>2h20</t>
  </si>
  <si>
    <t>Plus facile que cote argentin - tres abrupt sur la fin sans frein…</t>
  </si>
  <si>
    <t>30m</t>
  </si>
  <si>
    <t>Pluie battante mais facile</t>
  </si>
  <si>
    <t>Detour par glacier Campo de hielo sur et Whiskey a bord…</t>
  </si>
  <si>
    <t>7h</t>
  </si>
  <si>
    <t>Candelario Mansilla - Embarcadere</t>
  </si>
  <si>
    <t>Embarcadere - Villa O'Higgins</t>
  </si>
  <si>
    <t>Villa O'Higgins - sur la route vers Tortel</t>
  </si>
  <si>
    <t>3h48</t>
  </si>
  <si>
    <t xml:space="preserve">Ripio ok mais pluie tres mouillante… </t>
  </si>
  <si>
    <t>Jusqu'a Puerto Yungay</t>
  </si>
  <si>
    <t>4h24</t>
  </si>
  <si>
    <t>Temps sec, qques beaux cols (400m)</t>
  </si>
  <si>
    <t>45m</t>
  </si>
  <si>
    <t>petit bac attendu en sechant les affaires (soleil !)…</t>
  </si>
  <si>
    <t>Puerto Yungay - Tortel</t>
  </si>
  <si>
    <t>3h49</t>
  </si>
  <si>
    <t>Grand soleil. La encore qques beaux cols puis belles descentes !</t>
  </si>
  <si>
    <t>Tortel - vers Cochrane</t>
  </si>
  <si>
    <t>Superbe temps, les km s enchainent</t>
  </si>
  <si>
    <t>Arrivee a Cochrane</t>
  </si>
  <si>
    <t>1h40</t>
  </si>
  <si>
    <t xml:space="preserve">superbe temps, et petite chute. </t>
  </si>
  <si>
    <t>Fin de la route en pick up…</t>
  </si>
  <si>
    <t>voiture</t>
  </si>
  <si>
    <t>4h40</t>
  </si>
  <si>
    <t>3h36</t>
  </si>
  <si>
    <t>6h</t>
  </si>
  <si>
    <t>6h50</t>
  </si>
  <si>
    <t>5h28</t>
  </si>
  <si>
    <t>5h33</t>
  </si>
  <si>
    <t>Coyhaique- Villa Manihuales</t>
  </si>
  <si>
    <t>Villa Manihuales - Villa Amengual</t>
  </si>
  <si>
    <t>La Junta- Villa Santa Lucia</t>
  </si>
  <si>
    <t>Camping Rio Futaleufu - Futaleufu</t>
  </si>
  <si>
    <t>mauvais ripio (travaux sur la carretera australe)</t>
  </si>
  <si>
    <t>Conditions excellentes !!!</t>
  </si>
  <si>
    <t>Beau temps</t>
  </si>
  <si>
    <t>Trop chaud et mauvais ripio (de la vraie tole ondulée)</t>
  </si>
  <si>
    <t>Futaleufu - Trevelin</t>
  </si>
  <si>
    <t>4h10</t>
  </si>
  <si>
    <t>Retour a l asphalte pour la majeure partie… Le bonheur</t>
  </si>
  <si>
    <t>Trevelin - Parc Los Alerces</t>
  </si>
  <si>
    <t>5h56</t>
  </si>
  <si>
    <t>Beau mais chaud une fois de plus… Ripio</t>
  </si>
  <si>
    <t>Parc Los Alerces - Cholila</t>
  </si>
  <si>
    <t>3h06</t>
  </si>
  <si>
    <t>Cholila - Lago Epuyen</t>
  </si>
  <si>
    <t>3h30</t>
  </si>
  <si>
    <t>Lago Epuyen - El Bolson</t>
  </si>
  <si>
    <t>2h15</t>
  </si>
  <si>
    <t>ideal</t>
  </si>
  <si>
    <t>El Bolson - Lago Guillermo</t>
  </si>
  <si>
    <t>5h55</t>
  </si>
  <si>
    <t>Denivele + important mais progressif… Chaud et beau, asphalte</t>
  </si>
  <si>
    <t>Lago Guillermo - Bariloche</t>
  </si>
  <si>
    <t>2h05</t>
  </si>
  <si>
    <t>facile…</t>
  </si>
  <si>
    <t>Circuit chico</t>
  </si>
  <si>
    <t>sans les bagages c est plus facile…</t>
  </si>
  <si>
    <t>Bariloche - Villa la Augustura</t>
  </si>
  <si>
    <t>5h00</t>
  </si>
  <si>
    <t>Vent fort dans le bon puis mauvais sens…</t>
  </si>
  <si>
    <t>Villa la Augustura - Lago Chico</t>
  </si>
  <si>
    <t>3h00</t>
  </si>
  <si>
    <t>retour du ripio</t>
  </si>
  <si>
    <t>Lago Espero Chico - Lago Faulkner</t>
  </si>
  <si>
    <t>4h05</t>
  </si>
  <si>
    <t xml:space="preserve">Ripio </t>
  </si>
  <si>
    <t>Aphalte et belle descente</t>
  </si>
  <si>
    <t>2h47</t>
  </si>
  <si>
    <t>San Martin - Junin routa 61</t>
  </si>
  <si>
    <t>2h30</t>
  </si>
  <si>
    <t>du beau plat asphalté</t>
  </si>
  <si>
    <t>Junin routa 61 - Bahia Canicul</t>
  </si>
  <si>
    <t>5h env</t>
  </si>
  <si>
    <t>un ripio de sable, un des pires pratiques en Patagonie pour finir en beaute…</t>
  </si>
  <si>
    <t>Junin - Mendoza</t>
  </si>
  <si>
    <t>Bus</t>
  </si>
  <si>
    <t>18h</t>
  </si>
  <si>
    <t>facile en bus couchette…</t>
  </si>
  <si>
    <t>Excursion au Canyon Rio Azul</t>
  </si>
  <si>
    <t>Chaud et bo</t>
  </si>
  <si>
    <t>Route des Vins Mendoza Maipu</t>
  </si>
  <si>
    <t>pas de bagage,…mais un petit taux d'alcoolemie…</t>
  </si>
  <si>
    <t>Mendoza - Villaviciencio</t>
  </si>
  <si>
    <t>4h06</t>
  </si>
  <si>
    <t>un beau denivele + de 1000m</t>
  </si>
  <si>
    <t>Villaviciencio - Uspallata</t>
  </si>
  <si>
    <t>5h30</t>
  </si>
  <si>
    <t>un beau denivele + de 1400m et une belle descente vers uspallata</t>
  </si>
  <si>
    <t>Uspallata - Barreal</t>
  </si>
  <si>
    <t>7h01</t>
  </si>
  <si>
    <t>Barreal - Pachaco</t>
  </si>
  <si>
    <t>Pachaco - Termas Talacasto</t>
  </si>
  <si>
    <t>Termas Talacasto - San Jose de Jachal</t>
  </si>
  <si>
    <t>5h16</t>
  </si>
  <si>
    <t>4h49</t>
  </si>
  <si>
    <t>5h49</t>
  </si>
  <si>
    <t>Un beau denivele de +1200 m sur 24 km</t>
  </si>
  <si>
    <t>Une route bien plate et asphaltee</t>
  </si>
  <si>
    <t xml:space="preserve">Bon ripio ou mauvais asphalte. </t>
  </si>
  <si>
    <t>Route dans la vallée. Vent en fin de journée</t>
  </si>
  <si>
    <t>San Jose de Jachal - Guandacol</t>
  </si>
  <si>
    <t>6h09</t>
  </si>
  <si>
    <t>Guandacol - Los tambillos</t>
  </si>
  <si>
    <t>Asphalte, nb gués à traverser</t>
  </si>
  <si>
    <t>Bon ripio sur la fin.</t>
  </si>
  <si>
    <t>Los tambillos - Chilecito</t>
  </si>
  <si>
    <t>3h37</t>
  </si>
  <si>
    <t>Col à 2020m puis belle descente de 25 km</t>
  </si>
  <si>
    <t>Chilecite - San blas</t>
  </si>
  <si>
    <t>6h35</t>
  </si>
  <si>
    <t>vent moyen de face sur la deuxieme partie - asphalte</t>
  </si>
  <si>
    <t>San blas - Belen</t>
  </si>
  <si>
    <t>5h50</t>
  </si>
  <si>
    <t>Tout droit, tout plat, temps calme</t>
  </si>
  <si>
    <t>Belen - Hualfin</t>
  </si>
  <si>
    <t>4h25</t>
  </si>
  <si>
    <t>Ripio à partir de El Eje. Beau temps puis menacant. Gués. Pentu</t>
  </si>
  <si>
    <t>Hualfin - Punta Balasta</t>
  </si>
  <si>
    <t>6h00</t>
  </si>
  <si>
    <t>Ripio de sable en montée puis grande ligne droite avec vent de face</t>
  </si>
  <si>
    <t>Punta balasta - Santa Maria</t>
  </si>
  <si>
    <t>1h39</t>
  </si>
  <si>
    <t>Santa Maria - Tucuman</t>
  </si>
  <si>
    <t>Aller en bus avec compagnie Aconquija. Col à 3800m puis route de Tafi magnifique</t>
  </si>
  <si>
    <t xml:space="preserve">Retour </t>
  </si>
  <si>
    <t>Tucuman - Santa Maria</t>
  </si>
  <si>
    <t>Santa Maria - Cafayate</t>
  </si>
  <si>
    <t>6h05</t>
  </si>
  <si>
    <t>detour de 10 km pour Quilmes (ripio) et vent de face pour finir</t>
  </si>
  <si>
    <t>3h13</t>
  </si>
  <si>
    <t>Aller en bus puis retour en velo depuis la gorge du diable sans bagages laissés a Cafayate</t>
  </si>
  <si>
    <t>Quebrada de Cafayate</t>
  </si>
  <si>
    <t>5h48</t>
  </si>
  <si>
    <t>25km d asphalte puis ripio assez sabloneux quebrada las flechas</t>
  </si>
  <si>
    <t>Cafayate - Angastaco</t>
  </si>
  <si>
    <t>Angastaco - Cachi</t>
  </si>
  <si>
    <t>8h20</t>
  </si>
  <si>
    <t>Montagnes russes, pas mal de sable au debut. Vent dans le dos !</t>
  </si>
  <si>
    <t>7h53</t>
  </si>
  <si>
    <t>Col Piedra del molino à 3350m (50km de montee), puis descente de 70km</t>
  </si>
  <si>
    <t>2h</t>
  </si>
  <si>
    <t>RAS</t>
  </si>
  <si>
    <t>Distance totale parcourue</t>
  </si>
  <si>
    <t xml:space="preserve">Temps passe 
</t>
  </si>
  <si>
    <t>El Carril - Salta</t>
  </si>
  <si>
    <t>Cachi - El Carril</t>
  </si>
  <si>
    <t>Nuageux le matin - vent de face pour le dernier 1/4</t>
  </si>
  <si>
    <t>Cochrane - Coyhaique</t>
  </si>
  <si>
    <t>Avec la famille de Marcelo dans le pick up…</t>
  </si>
  <si>
    <t>Salta - Jujuy</t>
  </si>
  <si>
    <t>5h19</t>
  </si>
  <si>
    <t>Crachin puis pluie. +350m puis -350m. Route "tropicale"</t>
  </si>
  <si>
    <t>Jujuy - Tilcara</t>
  </si>
  <si>
    <t>+1200m de dénivelé. Quebrada de Humahuaca magnifique. Vent dans le dos</t>
  </si>
  <si>
    <t>Tilcara - Humahuaca</t>
  </si>
  <si>
    <t>2h53</t>
  </si>
  <si>
    <t>petite journée tranquile pour profiter de la quebrada</t>
  </si>
  <si>
    <t>Humahuaca  Abra Pampa</t>
  </si>
  <si>
    <t>5h45</t>
  </si>
  <si>
    <t>Soleil et nuage, peu de vent. Altitude max Arg : 3800m. Dénivelé +850 puis -400m</t>
  </si>
  <si>
    <t>Abra Pampa - La Quiaca</t>
  </si>
  <si>
    <t>3h25</t>
  </si>
  <si>
    <t>Beau, vent faible dans le dos. Plat sur l'altiplano…</t>
  </si>
  <si>
    <t>Villa Amengual - Parque Ventisquero</t>
  </si>
  <si>
    <t xml:space="preserve"> Parque Ventisquero - La Junta</t>
  </si>
  <si>
    <t xml:space="preserve">Lago Faulkner - San Martin </t>
  </si>
  <si>
    <t>Villa Santa Lucia -  Rio Futaleufu</t>
  </si>
  <si>
    <t>La Quiaca - Tupiza</t>
  </si>
  <si>
    <t>4x4</t>
  </si>
  <si>
    <t>Tupiza-  Uyuni</t>
  </si>
  <si>
    <t>Excursion de 4jours en 4x4 dans le sud Lipez</t>
  </si>
  <si>
    <t>Uyuni - Isla  Incahuasi</t>
  </si>
  <si>
    <t>6h52</t>
  </si>
  <si>
    <t>6h27</t>
  </si>
  <si>
    <t>Traversée du salar d'Uyuni. Pas de  vent. Soleil</t>
  </si>
  <si>
    <t>Isla  Incahuasi- Uyuni</t>
  </si>
  <si>
    <t>ripio bolivien !!!</t>
  </si>
  <si>
    <t>Uyuni-Potosi</t>
  </si>
  <si>
    <t>Potosi-Sucre</t>
  </si>
  <si>
    <t>3h</t>
  </si>
  <si>
    <t>4 jours</t>
  </si>
  <si>
    <t>Mauvais ripio bolivien !</t>
  </si>
  <si>
    <t>Détour sur Sucre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</si>
</sst>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0"/>
    <numFmt numFmtId="183" formatCode="0.0000"/>
    <numFmt numFmtId="184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D1">
      <pane ySplit="1" topLeftCell="BM57" activePane="bottomLeft" state="frozen"/>
      <selection pane="topLeft" activeCell="A1" sqref="A1"/>
      <selection pane="bottomLeft" activeCell="J84" sqref="J84"/>
    </sheetView>
  </sheetViews>
  <sheetFormatPr defaultColWidth="11.421875" defaultRowHeight="12.75"/>
  <cols>
    <col min="1" max="1" width="3.00390625" style="0" customWidth="1"/>
    <col min="3" max="3" width="34.140625" style="9" bestFit="1" customWidth="1"/>
    <col min="6" max="6" width="11.421875" style="4" customWidth="1"/>
    <col min="8" max="8" width="11.421875" style="6" customWidth="1"/>
    <col min="11" max="11" width="54.140625" style="0" bestFit="1" customWidth="1"/>
  </cols>
  <sheetData>
    <row r="1" spans="2:11" s="1" customFormat="1" ht="51">
      <c r="B1" s="1" t="s">
        <v>2</v>
      </c>
      <c r="C1" s="1" t="s">
        <v>1</v>
      </c>
      <c r="D1" s="1" t="s">
        <v>0</v>
      </c>
      <c r="E1" s="1" t="s">
        <v>199</v>
      </c>
      <c r="F1" s="1" t="s">
        <v>13</v>
      </c>
      <c r="G1" s="1" t="s">
        <v>3</v>
      </c>
      <c r="H1" s="1" t="s">
        <v>200</v>
      </c>
      <c r="I1" s="1" t="s">
        <v>4</v>
      </c>
      <c r="J1" s="1" t="s">
        <v>12</v>
      </c>
      <c r="K1" s="1" t="s">
        <v>25</v>
      </c>
    </row>
    <row r="2" spans="1:11" ht="12.75">
      <c r="A2">
        <v>1</v>
      </c>
      <c r="B2" s="2">
        <v>39430</v>
      </c>
      <c r="C2" s="9" t="s">
        <v>5</v>
      </c>
      <c r="D2">
        <v>95</v>
      </c>
      <c r="E2">
        <f>D2</f>
        <v>95</v>
      </c>
      <c r="F2" s="4" t="s">
        <v>14</v>
      </c>
      <c r="G2">
        <v>16.2</v>
      </c>
      <c r="H2" s="6" t="s">
        <v>6</v>
      </c>
      <c r="I2">
        <v>51.8</v>
      </c>
      <c r="J2">
        <f>D2</f>
        <v>95</v>
      </c>
      <c r="K2" t="s">
        <v>26</v>
      </c>
    </row>
    <row r="3" spans="1:11" ht="12.75">
      <c r="A3">
        <v>2</v>
      </c>
      <c r="B3" s="2">
        <v>39431</v>
      </c>
      <c r="C3" s="9" t="s">
        <v>7</v>
      </c>
      <c r="D3">
        <v>75</v>
      </c>
      <c r="E3">
        <f>D3+E2</f>
        <v>170</v>
      </c>
      <c r="F3" s="4" t="s">
        <v>14</v>
      </c>
      <c r="G3">
        <v>15.5</v>
      </c>
      <c r="H3" s="6" t="s">
        <v>8</v>
      </c>
      <c r="I3">
        <v>51.8</v>
      </c>
      <c r="J3">
        <f aca="true" t="shared" si="0" ref="J3:J26">IF(F3="vélo",J2+D3,J2)</f>
        <v>170</v>
      </c>
      <c r="K3" t="s">
        <v>203</v>
      </c>
    </row>
    <row r="4" spans="1:11" ht="12.75">
      <c r="A4" s="8">
        <v>3</v>
      </c>
      <c r="B4" s="2">
        <v>39432</v>
      </c>
      <c r="C4" s="9" t="s">
        <v>9</v>
      </c>
      <c r="D4">
        <v>44</v>
      </c>
      <c r="E4">
        <f aca="true" t="shared" si="1" ref="E4:E68">D4+E3</f>
        <v>214</v>
      </c>
      <c r="F4" s="4" t="s">
        <v>14</v>
      </c>
      <c r="G4">
        <v>14.8</v>
      </c>
      <c r="H4" s="6" t="s">
        <v>10</v>
      </c>
      <c r="I4">
        <v>37.7</v>
      </c>
      <c r="J4">
        <f t="shared" si="0"/>
        <v>214</v>
      </c>
      <c r="K4" t="s">
        <v>27</v>
      </c>
    </row>
    <row r="5" spans="1:10" ht="12.75">
      <c r="A5">
        <v>4</v>
      </c>
      <c r="B5" s="3">
        <v>39434</v>
      </c>
      <c r="C5" s="9" t="s">
        <v>11</v>
      </c>
      <c r="D5">
        <v>200</v>
      </c>
      <c r="E5">
        <f t="shared" si="1"/>
        <v>414</v>
      </c>
      <c r="F5" s="4" t="s">
        <v>15</v>
      </c>
      <c r="H5" s="6" t="s">
        <v>20</v>
      </c>
      <c r="J5">
        <f t="shared" si="0"/>
        <v>214</v>
      </c>
    </row>
    <row r="6" spans="1:10" ht="12.75">
      <c r="A6">
        <v>5</v>
      </c>
      <c r="B6" s="2">
        <v>39436</v>
      </c>
      <c r="C6" s="9" t="s">
        <v>16</v>
      </c>
      <c r="D6">
        <v>250</v>
      </c>
      <c r="E6">
        <f t="shared" si="1"/>
        <v>664</v>
      </c>
      <c r="F6" s="4" t="s">
        <v>15</v>
      </c>
      <c r="H6" s="6" t="s">
        <v>20</v>
      </c>
      <c r="J6">
        <f t="shared" si="0"/>
        <v>214</v>
      </c>
    </row>
    <row r="7" spans="1:10" ht="12.75">
      <c r="A7">
        <v>6</v>
      </c>
      <c r="B7" s="2">
        <v>39438</v>
      </c>
      <c r="C7" s="9" t="s">
        <v>17</v>
      </c>
      <c r="D7">
        <v>100</v>
      </c>
      <c r="E7">
        <f t="shared" si="1"/>
        <v>764</v>
      </c>
      <c r="F7" s="4" t="s">
        <v>18</v>
      </c>
      <c r="H7" s="6" t="s">
        <v>19</v>
      </c>
      <c r="J7">
        <f t="shared" si="0"/>
        <v>214</v>
      </c>
    </row>
    <row r="8" spans="1:11" ht="12.75">
      <c r="A8">
        <v>7</v>
      </c>
      <c r="B8" s="2">
        <v>39446</v>
      </c>
      <c r="C8" s="9" t="s">
        <v>21</v>
      </c>
      <c r="D8">
        <v>63</v>
      </c>
      <c r="E8">
        <f t="shared" si="1"/>
        <v>827</v>
      </c>
      <c r="F8" s="4" t="s">
        <v>14</v>
      </c>
      <c r="G8">
        <v>12.2</v>
      </c>
      <c r="H8" s="6" t="s">
        <v>33</v>
      </c>
      <c r="I8">
        <v>48.8</v>
      </c>
      <c r="J8">
        <f t="shared" si="0"/>
        <v>277</v>
      </c>
      <c r="K8" t="s">
        <v>28</v>
      </c>
    </row>
    <row r="9" spans="1:11" ht="12.75">
      <c r="A9">
        <v>8</v>
      </c>
      <c r="B9" s="2">
        <v>39813</v>
      </c>
      <c r="C9" s="9" t="s">
        <v>22</v>
      </c>
      <c r="D9">
        <v>80</v>
      </c>
      <c r="E9">
        <f t="shared" si="1"/>
        <v>907</v>
      </c>
      <c r="F9" s="4" t="s">
        <v>14</v>
      </c>
      <c r="G9">
        <v>13.3</v>
      </c>
      <c r="H9" s="6" t="s">
        <v>32</v>
      </c>
      <c r="I9">
        <v>38.8</v>
      </c>
      <c r="J9">
        <f t="shared" si="0"/>
        <v>357</v>
      </c>
      <c r="K9" t="s">
        <v>29</v>
      </c>
    </row>
    <row r="10" spans="1:11" ht="12.75">
      <c r="A10">
        <v>9</v>
      </c>
      <c r="B10" s="2">
        <v>39448</v>
      </c>
      <c r="C10" s="9" t="s">
        <v>23</v>
      </c>
      <c r="D10" s="5">
        <v>32</v>
      </c>
      <c r="E10">
        <f t="shared" si="1"/>
        <v>939</v>
      </c>
      <c r="F10" s="4" t="s">
        <v>14</v>
      </c>
      <c r="G10" s="5">
        <v>10.7</v>
      </c>
      <c r="H10" s="6" t="s">
        <v>34</v>
      </c>
      <c r="I10" s="5">
        <v>26.4</v>
      </c>
      <c r="J10">
        <f t="shared" si="0"/>
        <v>389</v>
      </c>
      <c r="K10" t="s">
        <v>30</v>
      </c>
    </row>
    <row r="11" spans="1:11" ht="12.75">
      <c r="A11">
        <v>10</v>
      </c>
      <c r="B11" s="2">
        <v>39449</v>
      </c>
      <c r="C11" s="9" t="s">
        <v>24</v>
      </c>
      <c r="D11" s="5">
        <v>95</v>
      </c>
      <c r="E11">
        <f t="shared" si="1"/>
        <v>1034</v>
      </c>
      <c r="F11" s="4" t="s">
        <v>14</v>
      </c>
      <c r="G11" s="5">
        <v>11.5</v>
      </c>
      <c r="H11" s="6" t="s">
        <v>35</v>
      </c>
      <c r="I11" s="7">
        <v>40</v>
      </c>
      <c r="J11">
        <f t="shared" si="0"/>
        <v>484</v>
      </c>
      <c r="K11" t="s">
        <v>31</v>
      </c>
    </row>
    <row r="12" spans="1:11" ht="12.75">
      <c r="A12">
        <v>11</v>
      </c>
      <c r="B12" s="2">
        <v>39454</v>
      </c>
      <c r="C12" s="9" t="s">
        <v>38</v>
      </c>
      <c r="D12" s="5">
        <v>200</v>
      </c>
      <c r="E12">
        <f t="shared" si="1"/>
        <v>1234</v>
      </c>
      <c r="F12" s="4" t="s">
        <v>15</v>
      </c>
      <c r="H12" s="6" t="s">
        <v>36</v>
      </c>
      <c r="J12">
        <f t="shared" si="0"/>
        <v>484</v>
      </c>
      <c r="K12" t="s">
        <v>37</v>
      </c>
    </row>
    <row r="13" spans="1:11" ht="12.75">
      <c r="A13">
        <v>12</v>
      </c>
      <c r="B13" s="2">
        <v>39455</v>
      </c>
      <c r="C13" s="9" t="s">
        <v>39</v>
      </c>
      <c r="D13" s="5">
        <v>30</v>
      </c>
      <c r="E13">
        <f t="shared" si="1"/>
        <v>1264</v>
      </c>
      <c r="F13" s="4" t="s">
        <v>18</v>
      </c>
      <c r="H13" s="6" t="s">
        <v>40</v>
      </c>
      <c r="J13">
        <f t="shared" si="0"/>
        <v>484</v>
      </c>
      <c r="K13" t="s">
        <v>41</v>
      </c>
    </row>
    <row r="14" spans="1:11" ht="12.75">
      <c r="A14">
        <v>13</v>
      </c>
      <c r="B14" s="2">
        <v>39457</v>
      </c>
      <c r="C14" s="9" t="s">
        <v>42</v>
      </c>
      <c r="D14" s="5">
        <v>40</v>
      </c>
      <c r="E14">
        <f t="shared" si="1"/>
        <v>1304</v>
      </c>
      <c r="F14" s="4" t="s">
        <v>14</v>
      </c>
      <c r="G14" s="5">
        <v>10.3</v>
      </c>
      <c r="H14" s="6" t="s">
        <v>43</v>
      </c>
      <c r="I14">
        <v>31.5</v>
      </c>
      <c r="J14">
        <f t="shared" si="0"/>
        <v>524</v>
      </c>
      <c r="K14" t="s">
        <v>44</v>
      </c>
    </row>
    <row r="15" spans="2:10" ht="12.75">
      <c r="B15" s="2">
        <v>39457</v>
      </c>
      <c r="C15" s="9" t="s">
        <v>45</v>
      </c>
      <c r="D15" s="5">
        <v>10</v>
      </c>
      <c r="E15">
        <f t="shared" si="1"/>
        <v>1314</v>
      </c>
      <c r="F15" s="4" t="s">
        <v>46</v>
      </c>
      <c r="H15" s="6" t="s">
        <v>47</v>
      </c>
      <c r="J15">
        <f t="shared" si="0"/>
        <v>524</v>
      </c>
    </row>
    <row r="16" spans="1:11" ht="12.75">
      <c r="A16">
        <v>14</v>
      </c>
      <c r="B16" s="2">
        <v>39458</v>
      </c>
      <c r="C16" s="9" t="s">
        <v>48</v>
      </c>
      <c r="D16" s="5">
        <v>8</v>
      </c>
      <c r="E16">
        <f t="shared" si="1"/>
        <v>1322</v>
      </c>
      <c r="F16" s="4" t="s">
        <v>14</v>
      </c>
      <c r="G16" s="10" t="s">
        <v>49</v>
      </c>
      <c r="H16" s="6" t="s">
        <v>36</v>
      </c>
      <c r="I16" s="10" t="s">
        <v>50</v>
      </c>
      <c r="J16">
        <f t="shared" si="0"/>
        <v>532</v>
      </c>
      <c r="K16" t="s">
        <v>51</v>
      </c>
    </row>
    <row r="17" spans="2:11" ht="12.75">
      <c r="B17" s="2">
        <v>39458</v>
      </c>
      <c r="C17" s="9" t="s">
        <v>52</v>
      </c>
      <c r="D17" s="5">
        <v>18</v>
      </c>
      <c r="E17">
        <f t="shared" si="1"/>
        <v>1340</v>
      </c>
      <c r="F17" s="4" t="s">
        <v>14</v>
      </c>
      <c r="G17" s="10" t="s">
        <v>50</v>
      </c>
      <c r="H17" s="4" t="s">
        <v>53</v>
      </c>
      <c r="I17" s="10" t="s">
        <v>50</v>
      </c>
      <c r="J17">
        <f t="shared" si="0"/>
        <v>550</v>
      </c>
      <c r="K17" t="s">
        <v>54</v>
      </c>
    </row>
    <row r="18" spans="1:11" ht="12.75">
      <c r="A18">
        <v>15</v>
      </c>
      <c r="B18" s="2">
        <v>39459</v>
      </c>
      <c r="C18" s="9" t="s">
        <v>59</v>
      </c>
      <c r="D18" s="5">
        <v>47</v>
      </c>
      <c r="E18">
        <f t="shared" si="1"/>
        <v>1387</v>
      </c>
      <c r="F18" s="4" t="s">
        <v>46</v>
      </c>
      <c r="H18" s="6" t="s">
        <v>58</v>
      </c>
      <c r="J18">
        <f t="shared" si="0"/>
        <v>550</v>
      </c>
      <c r="K18" t="s">
        <v>57</v>
      </c>
    </row>
    <row r="19" spans="2:11" ht="12.75">
      <c r="B19" s="2">
        <v>39459</v>
      </c>
      <c r="C19" s="9" t="s">
        <v>60</v>
      </c>
      <c r="D19">
        <v>7</v>
      </c>
      <c r="E19">
        <f t="shared" si="1"/>
        <v>1394</v>
      </c>
      <c r="F19" s="4" t="s">
        <v>14</v>
      </c>
      <c r="H19" s="6" t="s">
        <v>55</v>
      </c>
      <c r="J19">
        <f t="shared" si="0"/>
        <v>557</v>
      </c>
      <c r="K19" t="s">
        <v>56</v>
      </c>
    </row>
    <row r="20" spans="1:11" ht="12.75">
      <c r="A20">
        <v>16</v>
      </c>
      <c r="B20" s="2">
        <v>39460</v>
      </c>
      <c r="C20" s="9" t="s">
        <v>61</v>
      </c>
      <c r="D20">
        <v>52</v>
      </c>
      <c r="E20">
        <f t="shared" si="1"/>
        <v>1446</v>
      </c>
      <c r="F20" s="4" t="s">
        <v>14</v>
      </c>
      <c r="G20">
        <v>13.6</v>
      </c>
      <c r="H20" s="6" t="s">
        <v>62</v>
      </c>
      <c r="I20">
        <v>43.1</v>
      </c>
      <c r="J20">
        <f t="shared" si="0"/>
        <v>609</v>
      </c>
      <c r="K20" t="s">
        <v>63</v>
      </c>
    </row>
    <row r="21" spans="1:11" ht="12.75">
      <c r="A21">
        <v>17</v>
      </c>
      <c r="B21" s="2">
        <v>39461</v>
      </c>
      <c r="C21" s="9" t="s">
        <v>64</v>
      </c>
      <c r="D21">
        <v>60</v>
      </c>
      <c r="E21">
        <f t="shared" si="1"/>
        <v>1506</v>
      </c>
      <c r="F21" s="4" t="s">
        <v>14</v>
      </c>
      <c r="G21">
        <v>12.1</v>
      </c>
      <c r="H21" s="6" t="s">
        <v>65</v>
      </c>
      <c r="I21">
        <v>37.7</v>
      </c>
      <c r="J21">
        <f t="shared" si="0"/>
        <v>669</v>
      </c>
      <c r="K21" t="s">
        <v>66</v>
      </c>
    </row>
    <row r="22" spans="2:11" ht="12.75">
      <c r="B22" s="2">
        <v>39461</v>
      </c>
      <c r="C22" s="9" t="s">
        <v>64</v>
      </c>
      <c r="D22">
        <v>8</v>
      </c>
      <c r="E22">
        <f t="shared" si="1"/>
        <v>1514</v>
      </c>
      <c r="F22" s="4" t="s">
        <v>46</v>
      </c>
      <c r="H22" s="6" t="s">
        <v>67</v>
      </c>
      <c r="J22">
        <f t="shared" si="0"/>
        <v>669</v>
      </c>
      <c r="K22" t="s">
        <v>68</v>
      </c>
    </row>
    <row r="23" spans="1:11" ht="12.75">
      <c r="A23">
        <v>18</v>
      </c>
      <c r="B23" s="2">
        <v>39462</v>
      </c>
      <c r="C23" s="9" t="s">
        <v>69</v>
      </c>
      <c r="D23">
        <v>44</v>
      </c>
      <c r="E23">
        <f t="shared" si="1"/>
        <v>1558</v>
      </c>
      <c r="F23" s="4" t="s">
        <v>14</v>
      </c>
      <c r="G23" s="11">
        <v>12</v>
      </c>
      <c r="H23" s="6" t="s">
        <v>70</v>
      </c>
      <c r="I23">
        <v>42</v>
      </c>
      <c r="J23">
        <f t="shared" si="0"/>
        <v>713</v>
      </c>
      <c r="K23" t="s">
        <v>71</v>
      </c>
    </row>
    <row r="24" spans="1:11" ht="12.75">
      <c r="A24">
        <v>19</v>
      </c>
      <c r="B24" s="2">
        <v>39464</v>
      </c>
      <c r="C24" s="9" t="s">
        <v>72</v>
      </c>
      <c r="D24">
        <v>65</v>
      </c>
      <c r="E24">
        <f t="shared" si="1"/>
        <v>1623</v>
      </c>
      <c r="F24" s="4" t="s">
        <v>14</v>
      </c>
      <c r="G24">
        <v>13</v>
      </c>
      <c r="H24" s="6" t="s">
        <v>20</v>
      </c>
      <c r="I24">
        <v>40.2</v>
      </c>
      <c r="J24">
        <f t="shared" si="0"/>
        <v>778</v>
      </c>
      <c r="K24" t="s">
        <v>73</v>
      </c>
    </row>
    <row r="25" spans="1:11" ht="12.75">
      <c r="A25">
        <v>20</v>
      </c>
      <c r="B25" s="2">
        <v>39465</v>
      </c>
      <c r="C25" s="9" t="s">
        <v>74</v>
      </c>
      <c r="D25">
        <v>20</v>
      </c>
      <c r="E25">
        <f t="shared" si="1"/>
        <v>1643</v>
      </c>
      <c r="F25" s="4" t="s">
        <v>14</v>
      </c>
      <c r="G25" s="11">
        <v>12</v>
      </c>
      <c r="H25" s="6" t="s">
        <v>75</v>
      </c>
      <c r="I25">
        <v>38</v>
      </c>
      <c r="J25">
        <f t="shared" si="0"/>
        <v>798</v>
      </c>
      <c r="K25" t="s">
        <v>76</v>
      </c>
    </row>
    <row r="26" spans="1:11" ht="12.75">
      <c r="A26" s="8"/>
      <c r="B26" s="2">
        <v>39465</v>
      </c>
      <c r="C26" s="9" t="s">
        <v>74</v>
      </c>
      <c r="D26">
        <v>40</v>
      </c>
      <c r="E26">
        <f t="shared" si="1"/>
        <v>1683</v>
      </c>
      <c r="F26" s="4" t="s">
        <v>78</v>
      </c>
      <c r="J26">
        <f t="shared" si="0"/>
        <v>798</v>
      </c>
      <c r="K26" t="s">
        <v>77</v>
      </c>
    </row>
    <row r="27" spans="1:11" ht="12.75">
      <c r="A27" s="5">
        <v>21</v>
      </c>
      <c r="B27" s="2">
        <v>39468</v>
      </c>
      <c r="C27" s="9" t="s">
        <v>204</v>
      </c>
      <c r="D27">
        <v>350</v>
      </c>
      <c r="E27">
        <f t="shared" si="1"/>
        <v>2033</v>
      </c>
      <c r="F27" s="4" t="s">
        <v>78</v>
      </c>
      <c r="K27" t="s">
        <v>205</v>
      </c>
    </row>
    <row r="28" spans="1:11" ht="12.75">
      <c r="A28">
        <v>22</v>
      </c>
      <c r="B28" s="12">
        <v>39470</v>
      </c>
      <c r="C28" s="9" t="s">
        <v>85</v>
      </c>
      <c r="D28">
        <v>95</v>
      </c>
      <c r="E28">
        <f t="shared" si="1"/>
        <v>2128</v>
      </c>
      <c r="F28" s="4" t="s">
        <v>14</v>
      </c>
      <c r="G28">
        <v>17.7</v>
      </c>
      <c r="H28" s="6" t="s">
        <v>84</v>
      </c>
      <c r="I28">
        <v>54.7</v>
      </c>
      <c r="J28">
        <f>IF(F28="vélo",J26+D28,J26)</f>
        <v>893</v>
      </c>
      <c r="K28" t="s">
        <v>90</v>
      </c>
    </row>
    <row r="29" spans="1:11" ht="12.75">
      <c r="A29">
        <v>23</v>
      </c>
      <c r="B29" s="12">
        <v>39471</v>
      </c>
      <c r="C29" s="9" t="s">
        <v>86</v>
      </c>
      <c r="D29">
        <v>68</v>
      </c>
      <c r="E29">
        <f t="shared" si="1"/>
        <v>2196</v>
      </c>
      <c r="F29" s="4" t="s">
        <v>14</v>
      </c>
      <c r="G29">
        <v>13</v>
      </c>
      <c r="H29" s="6" t="s">
        <v>83</v>
      </c>
      <c r="I29">
        <v>55.8</v>
      </c>
      <c r="J29">
        <f aca="true" t="shared" si="2" ref="J29:J40">IF(F29="vélo",J28+D29,J28)</f>
        <v>961</v>
      </c>
      <c r="K29" t="s">
        <v>90</v>
      </c>
    </row>
    <row r="30" spans="1:11" ht="12.75">
      <c r="A30">
        <v>24</v>
      </c>
      <c r="B30" s="12">
        <v>39472</v>
      </c>
      <c r="C30" s="9" t="s">
        <v>220</v>
      </c>
      <c r="D30">
        <v>66</v>
      </c>
      <c r="E30">
        <f t="shared" si="1"/>
        <v>2262</v>
      </c>
      <c r="F30" s="4" t="s">
        <v>14</v>
      </c>
      <c r="G30">
        <v>9.6</v>
      </c>
      <c r="H30" s="6" t="s">
        <v>82</v>
      </c>
      <c r="I30">
        <v>26.6</v>
      </c>
      <c r="J30">
        <f t="shared" si="2"/>
        <v>1027</v>
      </c>
      <c r="K30" t="s">
        <v>89</v>
      </c>
    </row>
    <row r="31" spans="1:11" ht="12.75">
      <c r="A31">
        <v>25</v>
      </c>
      <c r="B31" s="12">
        <v>39473</v>
      </c>
      <c r="C31" s="9" t="s">
        <v>221</v>
      </c>
      <c r="D31">
        <v>73</v>
      </c>
      <c r="E31">
        <f t="shared" si="1"/>
        <v>2335</v>
      </c>
      <c r="F31" s="4" t="s">
        <v>14</v>
      </c>
      <c r="G31">
        <v>10.7</v>
      </c>
      <c r="H31" s="6" t="s">
        <v>82</v>
      </c>
      <c r="I31">
        <v>23.8</v>
      </c>
      <c r="J31">
        <f t="shared" si="2"/>
        <v>1100</v>
      </c>
      <c r="K31" t="s">
        <v>91</v>
      </c>
    </row>
    <row r="32" spans="1:11" ht="12.75">
      <c r="A32">
        <v>26</v>
      </c>
      <c r="B32" s="12">
        <v>39474</v>
      </c>
      <c r="C32" s="9" t="s">
        <v>87</v>
      </c>
      <c r="D32">
        <v>65</v>
      </c>
      <c r="E32">
        <f t="shared" si="1"/>
        <v>2400</v>
      </c>
      <c r="F32" s="4" t="s">
        <v>14</v>
      </c>
      <c r="G32">
        <v>11</v>
      </c>
      <c r="H32" s="6" t="s">
        <v>81</v>
      </c>
      <c r="I32">
        <v>26.9</v>
      </c>
      <c r="J32">
        <f t="shared" si="2"/>
        <v>1165</v>
      </c>
      <c r="K32" t="s">
        <v>91</v>
      </c>
    </row>
    <row r="33" spans="1:11" ht="12.75">
      <c r="A33">
        <v>27</v>
      </c>
      <c r="B33" s="12">
        <v>39475</v>
      </c>
      <c r="C33" s="9" t="s">
        <v>223</v>
      </c>
      <c r="D33">
        <v>42</v>
      </c>
      <c r="E33">
        <f t="shared" si="1"/>
        <v>2442</v>
      </c>
      <c r="F33" s="4" t="s">
        <v>14</v>
      </c>
      <c r="G33">
        <v>11.7</v>
      </c>
      <c r="H33" s="6" t="s">
        <v>80</v>
      </c>
      <c r="I33">
        <v>24.1</v>
      </c>
      <c r="J33">
        <f t="shared" si="2"/>
        <v>1207</v>
      </c>
      <c r="K33" t="s">
        <v>92</v>
      </c>
    </row>
    <row r="34" spans="1:11" ht="12.75">
      <c r="A34">
        <v>28</v>
      </c>
      <c r="B34" s="2">
        <v>39476</v>
      </c>
      <c r="C34" s="9" t="s">
        <v>88</v>
      </c>
      <c r="D34">
        <v>45</v>
      </c>
      <c r="E34">
        <f t="shared" si="1"/>
        <v>2487</v>
      </c>
      <c r="F34" s="4" t="s">
        <v>14</v>
      </c>
      <c r="G34">
        <v>9.9</v>
      </c>
      <c r="H34" s="6" t="s">
        <v>79</v>
      </c>
      <c r="I34">
        <v>21.8</v>
      </c>
      <c r="J34">
        <f t="shared" si="2"/>
        <v>1252</v>
      </c>
      <c r="K34" t="s">
        <v>92</v>
      </c>
    </row>
    <row r="35" spans="1:11" ht="12.75">
      <c r="A35">
        <v>29</v>
      </c>
      <c r="B35" s="2">
        <v>39478</v>
      </c>
      <c r="C35" s="9" t="s">
        <v>93</v>
      </c>
      <c r="D35">
        <v>61</v>
      </c>
      <c r="E35">
        <f t="shared" si="1"/>
        <v>2548</v>
      </c>
      <c r="F35" s="4" t="s">
        <v>14</v>
      </c>
      <c r="G35">
        <v>14.9</v>
      </c>
      <c r="H35" s="6" t="s">
        <v>94</v>
      </c>
      <c r="I35">
        <v>44.8</v>
      </c>
      <c r="J35">
        <f t="shared" si="2"/>
        <v>1313</v>
      </c>
      <c r="K35" t="s">
        <v>95</v>
      </c>
    </row>
    <row r="36" spans="1:11" ht="12.75">
      <c r="A36">
        <v>30</v>
      </c>
      <c r="B36" s="2">
        <v>39448</v>
      </c>
      <c r="C36" s="9" t="s">
        <v>96</v>
      </c>
      <c r="D36">
        <v>68</v>
      </c>
      <c r="E36">
        <f t="shared" si="1"/>
        <v>2616</v>
      </c>
      <c r="F36" s="4" t="s">
        <v>14</v>
      </c>
      <c r="G36">
        <v>11.9</v>
      </c>
      <c r="H36" s="6" t="s">
        <v>97</v>
      </c>
      <c r="I36">
        <v>37.2</v>
      </c>
      <c r="J36">
        <f t="shared" si="2"/>
        <v>1381</v>
      </c>
      <c r="K36" t="s">
        <v>98</v>
      </c>
    </row>
    <row r="37" spans="1:11" ht="12.75">
      <c r="A37">
        <v>31</v>
      </c>
      <c r="B37" s="2">
        <v>39449</v>
      </c>
      <c r="C37" s="9" t="s">
        <v>99</v>
      </c>
      <c r="D37">
        <v>35</v>
      </c>
      <c r="E37">
        <f t="shared" si="1"/>
        <v>2651</v>
      </c>
      <c r="F37" s="4" t="s">
        <v>14</v>
      </c>
      <c r="G37">
        <v>11.3</v>
      </c>
      <c r="H37" s="6" t="s">
        <v>100</v>
      </c>
      <c r="I37">
        <v>25.5</v>
      </c>
      <c r="J37">
        <f t="shared" si="2"/>
        <v>1416</v>
      </c>
      <c r="K37" t="s">
        <v>98</v>
      </c>
    </row>
    <row r="38" spans="1:10" ht="12.75">
      <c r="A38">
        <v>33</v>
      </c>
      <c r="B38" s="2">
        <v>39481</v>
      </c>
      <c r="C38" s="9" t="s">
        <v>101</v>
      </c>
      <c r="D38">
        <v>38</v>
      </c>
      <c r="E38">
        <f t="shared" si="1"/>
        <v>2689</v>
      </c>
      <c r="F38" s="4" t="s">
        <v>14</v>
      </c>
      <c r="G38">
        <v>10.5</v>
      </c>
      <c r="H38" s="6" t="s">
        <v>102</v>
      </c>
      <c r="I38">
        <v>38.5</v>
      </c>
      <c r="J38">
        <f t="shared" si="2"/>
        <v>1454</v>
      </c>
    </row>
    <row r="39" spans="1:11" ht="12.75">
      <c r="A39" s="5">
        <v>34</v>
      </c>
      <c r="B39" s="2">
        <v>39485</v>
      </c>
      <c r="C39" s="9" t="s">
        <v>103</v>
      </c>
      <c r="D39">
        <v>40</v>
      </c>
      <c r="E39">
        <f t="shared" si="1"/>
        <v>2729</v>
      </c>
      <c r="F39" s="4" t="s">
        <v>14</v>
      </c>
      <c r="G39">
        <v>18.8</v>
      </c>
      <c r="H39" s="6" t="s">
        <v>104</v>
      </c>
      <c r="I39">
        <v>49.8</v>
      </c>
      <c r="J39">
        <f t="shared" si="2"/>
        <v>1494</v>
      </c>
      <c r="K39" t="s">
        <v>105</v>
      </c>
    </row>
    <row r="40" spans="1:11" ht="12.75">
      <c r="A40">
        <v>35</v>
      </c>
      <c r="B40" s="2">
        <v>39487</v>
      </c>
      <c r="C40" s="9" t="s">
        <v>135</v>
      </c>
      <c r="D40">
        <v>12</v>
      </c>
      <c r="E40">
        <f t="shared" si="1"/>
        <v>2741</v>
      </c>
      <c r="F40" s="4" t="s">
        <v>18</v>
      </c>
      <c r="H40" s="6" t="s">
        <v>81</v>
      </c>
      <c r="J40">
        <f t="shared" si="2"/>
        <v>1494</v>
      </c>
      <c r="K40" t="s">
        <v>136</v>
      </c>
    </row>
    <row r="41" spans="1:11" ht="12.75">
      <c r="A41">
        <v>36</v>
      </c>
      <c r="B41" s="2">
        <v>39488</v>
      </c>
      <c r="C41" s="9" t="s">
        <v>106</v>
      </c>
      <c r="D41">
        <v>90</v>
      </c>
      <c r="E41">
        <f t="shared" si="1"/>
        <v>2831</v>
      </c>
      <c r="F41" s="4" t="s">
        <v>14</v>
      </c>
      <c r="G41">
        <v>15.8</v>
      </c>
      <c r="H41" s="6" t="s">
        <v>107</v>
      </c>
      <c r="I41">
        <v>55.8</v>
      </c>
      <c r="J41">
        <f>IF(F41="vélo",J39+D41,J39)</f>
        <v>1584</v>
      </c>
      <c r="K41" t="s">
        <v>108</v>
      </c>
    </row>
    <row r="42" spans="1:11" ht="12.75">
      <c r="A42">
        <v>37</v>
      </c>
      <c r="B42" s="2">
        <v>39489</v>
      </c>
      <c r="C42" s="9" t="s">
        <v>109</v>
      </c>
      <c r="D42">
        <v>37</v>
      </c>
      <c r="E42">
        <f t="shared" si="1"/>
        <v>2868</v>
      </c>
      <c r="F42" s="4" t="s">
        <v>14</v>
      </c>
      <c r="G42">
        <v>17.6</v>
      </c>
      <c r="H42" s="6" t="s">
        <v>110</v>
      </c>
      <c r="I42">
        <v>49.4</v>
      </c>
      <c r="J42">
        <f aca="true" t="shared" si="3" ref="J42:J84">IF(F42="vélo",J41+D42,J41)</f>
        <v>1621</v>
      </c>
      <c r="K42" t="s">
        <v>111</v>
      </c>
    </row>
    <row r="43" spans="1:11" ht="12.75">
      <c r="A43">
        <v>35</v>
      </c>
      <c r="B43" s="2">
        <v>39491</v>
      </c>
      <c r="C43" s="9" t="s">
        <v>112</v>
      </c>
      <c r="D43">
        <v>60</v>
      </c>
      <c r="E43">
        <f t="shared" si="1"/>
        <v>2928</v>
      </c>
      <c r="F43" s="4" t="s">
        <v>14</v>
      </c>
      <c r="G43">
        <v>16.9</v>
      </c>
      <c r="H43" s="6" t="s">
        <v>102</v>
      </c>
      <c r="I43">
        <v>47.8</v>
      </c>
      <c r="J43">
        <f t="shared" si="3"/>
        <v>1681</v>
      </c>
      <c r="K43" t="s">
        <v>113</v>
      </c>
    </row>
    <row r="44" spans="1:11" ht="12.75">
      <c r="A44">
        <v>36</v>
      </c>
      <c r="B44" s="2">
        <v>39492</v>
      </c>
      <c r="C44" s="9" t="s">
        <v>114</v>
      </c>
      <c r="D44">
        <v>80</v>
      </c>
      <c r="E44">
        <f t="shared" si="1"/>
        <v>3008</v>
      </c>
      <c r="F44" s="4" t="s">
        <v>14</v>
      </c>
      <c r="G44">
        <v>16.6</v>
      </c>
      <c r="H44" s="6" t="s">
        <v>115</v>
      </c>
      <c r="I44">
        <v>44.2</v>
      </c>
      <c r="J44">
        <f t="shared" si="3"/>
        <v>1761</v>
      </c>
      <c r="K44" t="s">
        <v>116</v>
      </c>
    </row>
    <row r="45" spans="1:11" ht="12.75">
      <c r="A45">
        <v>37</v>
      </c>
      <c r="B45" s="2">
        <v>39493</v>
      </c>
      <c r="C45" s="9" t="s">
        <v>117</v>
      </c>
      <c r="D45">
        <v>35</v>
      </c>
      <c r="E45">
        <f t="shared" si="1"/>
        <v>3043</v>
      </c>
      <c r="F45" s="4" t="s">
        <v>14</v>
      </c>
      <c r="G45">
        <v>11.7</v>
      </c>
      <c r="H45" s="6" t="s">
        <v>118</v>
      </c>
      <c r="I45">
        <v>42</v>
      </c>
      <c r="J45">
        <f t="shared" si="3"/>
        <v>1796</v>
      </c>
      <c r="K45" t="s">
        <v>119</v>
      </c>
    </row>
    <row r="46" spans="1:11" ht="12.75">
      <c r="A46">
        <v>38</v>
      </c>
      <c r="B46" s="2">
        <v>39494</v>
      </c>
      <c r="C46" s="9" t="s">
        <v>120</v>
      </c>
      <c r="D46">
        <v>43</v>
      </c>
      <c r="E46">
        <f t="shared" si="1"/>
        <v>3086</v>
      </c>
      <c r="F46" s="4" t="s">
        <v>14</v>
      </c>
      <c r="G46">
        <v>10.6</v>
      </c>
      <c r="H46" s="6" t="s">
        <v>121</v>
      </c>
      <c r="I46">
        <v>49.8</v>
      </c>
      <c r="J46">
        <f t="shared" si="3"/>
        <v>1839</v>
      </c>
      <c r="K46" t="s">
        <v>122</v>
      </c>
    </row>
    <row r="47" spans="1:11" ht="12.75">
      <c r="A47" s="18">
        <v>39</v>
      </c>
      <c r="B47" s="2">
        <v>39495</v>
      </c>
      <c r="C47" s="9" t="s">
        <v>222</v>
      </c>
      <c r="D47">
        <v>52</v>
      </c>
      <c r="E47">
        <f t="shared" si="1"/>
        <v>3138</v>
      </c>
      <c r="F47" s="4" t="s">
        <v>14</v>
      </c>
      <c r="G47">
        <v>18.8</v>
      </c>
      <c r="H47" s="6" t="s">
        <v>124</v>
      </c>
      <c r="I47">
        <v>48.2</v>
      </c>
      <c r="J47">
        <f t="shared" si="3"/>
        <v>1891</v>
      </c>
      <c r="K47" t="s">
        <v>123</v>
      </c>
    </row>
    <row r="48" spans="1:11" ht="12.75">
      <c r="A48" s="13">
        <v>40</v>
      </c>
      <c r="B48" s="2">
        <v>39497</v>
      </c>
      <c r="C48" s="9" t="s">
        <v>125</v>
      </c>
      <c r="D48">
        <v>48</v>
      </c>
      <c r="E48">
        <f t="shared" si="1"/>
        <v>3186</v>
      </c>
      <c r="F48" s="4" t="s">
        <v>14</v>
      </c>
      <c r="G48">
        <v>20</v>
      </c>
      <c r="H48" s="6" t="s">
        <v>126</v>
      </c>
      <c r="I48">
        <v>38.3</v>
      </c>
      <c r="J48">
        <f t="shared" si="3"/>
        <v>1939</v>
      </c>
      <c r="K48" t="s">
        <v>127</v>
      </c>
    </row>
    <row r="49" spans="1:11" s="13" customFormat="1" ht="12.75">
      <c r="A49" s="13">
        <v>41</v>
      </c>
      <c r="B49" s="14">
        <v>39498</v>
      </c>
      <c r="C49" s="15" t="s">
        <v>128</v>
      </c>
      <c r="D49" s="13">
        <v>50</v>
      </c>
      <c r="E49">
        <f t="shared" si="1"/>
        <v>3236</v>
      </c>
      <c r="F49" s="16" t="s">
        <v>14</v>
      </c>
      <c r="G49" s="13">
        <v>9.5</v>
      </c>
      <c r="H49" s="17" t="s">
        <v>129</v>
      </c>
      <c r="I49" s="13">
        <v>25</v>
      </c>
      <c r="J49" s="13">
        <f t="shared" si="3"/>
        <v>1989</v>
      </c>
      <c r="K49" s="13" t="s">
        <v>130</v>
      </c>
    </row>
    <row r="50" spans="1:11" s="13" customFormat="1" ht="12.75">
      <c r="A50" s="5">
        <v>42</v>
      </c>
      <c r="B50" s="14">
        <v>39502</v>
      </c>
      <c r="C50" s="19" t="s">
        <v>131</v>
      </c>
      <c r="D50" s="20">
        <v>1200</v>
      </c>
      <c r="E50">
        <f t="shared" si="1"/>
        <v>4436</v>
      </c>
      <c r="F50" s="16" t="s">
        <v>132</v>
      </c>
      <c r="H50" s="17" t="s">
        <v>133</v>
      </c>
      <c r="J50" s="13">
        <f t="shared" si="3"/>
        <v>1989</v>
      </c>
      <c r="K50" s="20" t="s">
        <v>134</v>
      </c>
    </row>
    <row r="51" spans="1:11" ht="12.75">
      <c r="A51" s="24">
        <v>43</v>
      </c>
      <c r="B51" s="2">
        <v>39504</v>
      </c>
      <c r="C51" s="21" t="s">
        <v>137</v>
      </c>
      <c r="D51" s="22">
        <v>58</v>
      </c>
      <c r="E51">
        <f t="shared" si="1"/>
        <v>4494</v>
      </c>
      <c r="F51" s="23" t="s">
        <v>14</v>
      </c>
      <c r="G51" s="22">
        <v>18.2</v>
      </c>
      <c r="H51" s="6" t="s">
        <v>10</v>
      </c>
      <c r="I51" s="22">
        <v>31</v>
      </c>
      <c r="J51">
        <f t="shared" si="3"/>
        <v>2047</v>
      </c>
      <c r="K51" s="22" t="s">
        <v>138</v>
      </c>
    </row>
    <row r="52" spans="1:11" ht="12.75">
      <c r="A52" s="24">
        <v>44</v>
      </c>
      <c r="B52" s="2">
        <v>39507</v>
      </c>
      <c r="C52" s="21" t="s">
        <v>139</v>
      </c>
      <c r="D52" s="22">
        <v>54</v>
      </c>
      <c r="E52">
        <f t="shared" si="1"/>
        <v>4548</v>
      </c>
      <c r="F52" s="23" t="s">
        <v>14</v>
      </c>
      <c r="G52" s="22">
        <v>13.5</v>
      </c>
      <c r="H52" s="6" t="s">
        <v>140</v>
      </c>
      <c r="I52" s="22">
        <v>24.7</v>
      </c>
      <c r="J52">
        <f t="shared" si="3"/>
        <v>2101</v>
      </c>
      <c r="K52" s="22" t="s">
        <v>141</v>
      </c>
    </row>
    <row r="53" spans="1:11" ht="12.75">
      <c r="A53" s="24">
        <v>45</v>
      </c>
      <c r="B53" s="2">
        <v>39508</v>
      </c>
      <c r="C53" s="9" t="s">
        <v>142</v>
      </c>
      <c r="D53" s="22">
        <v>57</v>
      </c>
      <c r="E53">
        <f t="shared" si="1"/>
        <v>4605</v>
      </c>
      <c r="F53" s="23" t="s">
        <v>14</v>
      </c>
      <c r="G53" s="22">
        <v>10.8</v>
      </c>
      <c r="H53" s="6" t="s">
        <v>143</v>
      </c>
      <c r="I53" s="22">
        <v>44.2</v>
      </c>
      <c r="J53">
        <f t="shared" si="3"/>
        <v>2158</v>
      </c>
      <c r="K53" s="22" t="s">
        <v>144</v>
      </c>
    </row>
    <row r="54" spans="1:11" ht="12.75">
      <c r="A54" s="24">
        <v>46</v>
      </c>
      <c r="B54" s="2">
        <v>39509</v>
      </c>
      <c r="C54" s="9" t="s">
        <v>145</v>
      </c>
      <c r="D54" s="22">
        <v>113</v>
      </c>
      <c r="E54">
        <f t="shared" si="1"/>
        <v>4718</v>
      </c>
      <c r="F54" s="23" t="s">
        <v>14</v>
      </c>
      <c r="G54" s="22">
        <v>16.7</v>
      </c>
      <c r="H54" s="6" t="s">
        <v>146</v>
      </c>
      <c r="I54" s="22">
        <v>37</v>
      </c>
      <c r="J54">
        <f t="shared" si="3"/>
        <v>2271</v>
      </c>
      <c r="K54" s="22" t="s">
        <v>155</v>
      </c>
    </row>
    <row r="55" spans="1:11" ht="12.75">
      <c r="A55" s="24">
        <v>47</v>
      </c>
      <c r="B55" s="2">
        <v>39510</v>
      </c>
      <c r="C55" s="9" t="s">
        <v>147</v>
      </c>
      <c r="D55" s="22">
        <v>88</v>
      </c>
      <c r="E55">
        <f t="shared" si="1"/>
        <v>4806</v>
      </c>
      <c r="F55" s="23" t="s">
        <v>14</v>
      </c>
      <c r="G55" s="22">
        <v>17.5</v>
      </c>
      <c r="H55" s="6" t="s">
        <v>150</v>
      </c>
      <c r="I55" s="22">
        <v>43.7</v>
      </c>
      <c r="J55">
        <f t="shared" si="3"/>
        <v>2359</v>
      </c>
      <c r="K55" s="22" t="s">
        <v>156</v>
      </c>
    </row>
    <row r="56" spans="1:11" ht="12.75">
      <c r="A56" s="24">
        <v>48</v>
      </c>
      <c r="B56" s="2">
        <v>39511</v>
      </c>
      <c r="C56" s="9" t="s">
        <v>148</v>
      </c>
      <c r="D56" s="22">
        <v>64</v>
      </c>
      <c r="E56">
        <f t="shared" si="1"/>
        <v>4870</v>
      </c>
      <c r="F56" s="23" t="s">
        <v>14</v>
      </c>
      <c r="G56" s="22">
        <v>13.9</v>
      </c>
      <c r="H56" s="6" t="s">
        <v>151</v>
      </c>
      <c r="I56" s="22">
        <v>46.9</v>
      </c>
      <c r="J56">
        <f t="shared" si="3"/>
        <v>2423</v>
      </c>
      <c r="K56" t="s">
        <v>153</v>
      </c>
    </row>
    <row r="57" spans="1:11" ht="12.75">
      <c r="A57" s="24">
        <v>49</v>
      </c>
      <c r="B57" s="2">
        <v>39512</v>
      </c>
      <c r="C57" s="9" t="s">
        <v>149</v>
      </c>
      <c r="D57" s="22">
        <v>118</v>
      </c>
      <c r="E57">
        <f t="shared" si="1"/>
        <v>4988</v>
      </c>
      <c r="F57" s="23" t="s">
        <v>14</v>
      </c>
      <c r="G57" s="22">
        <v>21.3</v>
      </c>
      <c r="H57" s="6" t="s">
        <v>152</v>
      </c>
      <c r="I57" s="22">
        <v>46</v>
      </c>
      <c r="J57">
        <f t="shared" si="3"/>
        <v>2541</v>
      </c>
      <c r="K57" t="s">
        <v>154</v>
      </c>
    </row>
    <row r="58" spans="1:11" ht="12.75">
      <c r="A58" s="24">
        <v>50</v>
      </c>
      <c r="B58" s="2">
        <v>39514</v>
      </c>
      <c r="C58" s="9" t="s">
        <v>157</v>
      </c>
      <c r="D58" s="22">
        <v>105</v>
      </c>
      <c r="E58">
        <f t="shared" si="1"/>
        <v>5093</v>
      </c>
      <c r="F58" s="23" t="s">
        <v>14</v>
      </c>
      <c r="G58" s="22">
        <v>18.1</v>
      </c>
      <c r="H58" s="6" t="s">
        <v>158</v>
      </c>
      <c r="I58" s="22">
        <v>42.8</v>
      </c>
      <c r="J58">
        <f t="shared" si="3"/>
        <v>2646</v>
      </c>
      <c r="K58" t="s">
        <v>160</v>
      </c>
    </row>
    <row r="59" spans="1:11" ht="12.75">
      <c r="A59" s="24">
        <v>51</v>
      </c>
      <c r="B59" s="2">
        <v>39515</v>
      </c>
      <c r="C59" s="9" t="s">
        <v>159</v>
      </c>
      <c r="D59" s="22">
        <v>90</v>
      </c>
      <c r="E59">
        <f t="shared" si="1"/>
        <v>5183</v>
      </c>
      <c r="F59" s="23" t="s">
        <v>14</v>
      </c>
      <c r="G59" s="22">
        <v>16.2</v>
      </c>
      <c r="H59" s="6" t="s">
        <v>152</v>
      </c>
      <c r="I59" s="22">
        <v>35.5</v>
      </c>
      <c r="J59">
        <f t="shared" si="3"/>
        <v>2736</v>
      </c>
      <c r="K59" t="s">
        <v>161</v>
      </c>
    </row>
    <row r="60" spans="1:11" ht="12.75">
      <c r="A60" s="24">
        <v>52</v>
      </c>
      <c r="B60" s="2">
        <v>39516</v>
      </c>
      <c r="C60" s="9" t="s">
        <v>162</v>
      </c>
      <c r="D60" s="22">
        <v>59</v>
      </c>
      <c r="E60">
        <f t="shared" si="1"/>
        <v>5242</v>
      </c>
      <c r="F60" s="23" t="s">
        <v>14</v>
      </c>
      <c r="G60" s="22">
        <v>17</v>
      </c>
      <c r="H60" s="6" t="s">
        <v>163</v>
      </c>
      <c r="I60" s="22">
        <v>51.1</v>
      </c>
      <c r="J60">
        <f t="shared" si="3"/>
        <v>2795</v>
      </c>
      <c r="K60" t="s">
        <v>164</v>
      </c>
    </row>
    <row r="61" spans="1:11" ht="12.75">
      <c r="A61" s="24">
        <v>53</v>
      </c>
      <c r="B61" s="2">
        <v>39518</v>
      </c>
      <c r="C61" s="9" t="s">
        <v>165</v>
      </c>
      <c r="D61" s="22">
        <v>101</v>
      </c>
      <c r="E61">
        <f t="shared" si="1"/>
        <v>5343</v>
      </c>
      <c r="F61" s="23" t="s">
        <v>14</v>
      </c>
      <c r="G61" s="22">
        <v>19.2</v>
      </c>
      <c r="H61" s="6" t="s">
        <v>166</v>
      </c>
      <c r="I61" s="22">
        <v>41.7</v>
      </c>
      <c r="J61">
        <f t="shared" si="3"/>
        <v>2896</v>
      </c>
      <c r="K61" t="s">
        <v>167</v>
      </c>
    </row>
    <row r="62" spans="1:11" ht="12.75">
      <c r="A62" s="24">
        <v>54</v>
      </c>
      <c r="B62" s="2">
        <v>39519</v>
      </c>
      <c r="C62" s="9" t="s">
        <v>168</v>
      </c>
      <c r="D62" s="22">
        <v>100</v>
      </c>
      <c r="E62">
        <f t="shared" si="1"/>
        <v>5443</v>
      </c>
      <c r="F62" s="23" t="s">
        <v>14</v>
      </c>
      <c r="G62" s="22">
        <v>18.3</v>
      </c>
      <c r="H62" s="6" t="s">
        <v>169</v>
      </c>
      <c r="I62" s="22">
        <v>39</v>
      </c>
      <c r="J62">
        <f t="shared" si="3"/>
        <v>2996</v>
      </c>
      <c r="K62" t="s">
        <v>170</v>
      </c>
    </row>
    <row r="63" spans="1:11" ht="12.75">
      <c r="A63" s="24">
        <v>55</v>
      </c>
      <c r="B63" s="2">
        <v>39520</v>
      </c>
      <c r="C63" s="9" t="s">
        <v>171</v>
      </c>
      <c r="D63" s="22">
        <v>73</v>
      </c>
      <c r="E63">
        <f t="shared" si="1"/>
        <v>5516</v>
      </c>
      <c r="F63" s="23" t="s">
        <v>14</v>
      </c>
      <c r="G63" s="22">
        <v>15.9</v>
      </c>
      <c r="H63" s="6" t="s">
        <v>172</v>
      </c>
      <c r="I63" s="22">
        <v>47.9</v>
      </c>
      <c r="J63">
        <f t="shared" si="3"/>
        <v>3069</v>
      </c>
      <c r="K63" t="s">
        <v>173</v>
      </c>
    </row>
    <row r="64" spans="1:11" ht="12.75">
      <c r="A64" s="24">
        <v>56</v>
      </c>
      <c r="B64" s="2">
        <v>39521</v>
      </c>
      <c r="C64" s="9" t="s">
        <v>174</v>
      </c>
      <c r="D64" s="22">
        <v>84</v>
      </c>
      <c r="E64">
        <f t="shared" si="1"/>
        <v>5600</v>
      </c>
      <c r="F64" s="23" t="s">
        <v>14</v>
      </c>
      <c r="G64" s="22">
        <v>14.8</v>
      </c>
      <c r="H64" s="6" t="s">
        <v>175</v>
      </c>
      <c r="I64" s="22">
        <v>37.6</v>
      </c>
      <c r="J64">
        <f t="shared" si="3"/>
        <v>3153</v>
      </c>
      <c r="K64" t="s">
        <v>176</v>
      </c>
    </row>
    <row r="65" spans="1:11" ht="12.75">
      <c r="A65" s="24">
        <v>57</v>
      </c>
      <c r="B65" s="2">
        <v>39522</v>
      </c>
      <c r="C65" s="9" t="s">
        <v>177</v>
      </c>
      <c r="D65" s="22">
        <v>30</v>
      </c>
      <c r="E65">
        <f t="shared" si="1"/>
        <v>5630</v>
      </c>
      <c r="F65" s="23" t="s">
        <v>14</v>
      </c>
      <c r="G65" s="22">
        <v>19.7</v>
      </c>
      <c r="H65" s="6" t="s">
        <v>178</v>
      </c>
      <c r="I65" s="22">
        <v>32.5</v>
      </c>
      <c r="J65">
        <f t="shared" si="3"/>
        <v>3183</v>
      </c>
      <c r="K65" t="s">
        <v>111</v>
      </c>
    </row>
    <row r="66" spans="1:11" ht="12.75">
      <c r="A66" s="24">
        <v>58</v>
      </c>
      <c r="B66" s="2">
        <v>39522</v>
      </c>
      <c r="C66" s="9" t="s">
        <v>179</v>
      </c>
      <c r="D66" s="22">
        <v>205</v>
      </c>
      <c r="E66">
        <f t="shared" si="1"/>
        <v>5835</v>
      </c>
      <c r="F66" s="23" t="s">
        <v>15</v>
      </c>
      <c r="G66">
        <f>205/5</f>
        <v>41</v>
      </c>
      <c r="H66" s="6" t="s">
        <v>20</v>
      </c>
      <c r="J66">
        <f t="shared" si="3"/>
        <v>3183</v>
      </c>
      <c r="K66" t="s">
        <v>180</v>
      </c>
    </row>
    <row r="67" spans="1:11" ht="12.75">
      <c r="A67" s="24">
        <v>59</v>
      </c>
      <c r="B67" s="2">
        <v>39524</v>
      </c>
      <c r="C67" s="9" t="s">
        <v>182</v>
      </c>
      <c r="D67" s="22">
        <v>205</v>
      </c>
      <c r="E67">
        <f t="shared" si="1"/>
        <v>6040</v>
      </c>
      <c r="F67" s="23" t="s">
        <v>15</v>
      </c>
      <c r="G67">
        <f>205/5</f>
        <v>41</v>
      </c>
      <c r="H67" s="6" t="s">
        <v>20</v>
      </c>
      <c r="J67">
        <f t="shared" si="3"/>
        <v>3183</v>
      </c>
      <c r="K67" t="s">
        <v>181</v>
      </c>
    </row>
    <row r="68" spans="1:11" ht="12.75">
      <c r="A68" s="24">
        <v>60</v>
      </c>
      <c r="B68" s="2">
        <v>39525</v>
      </c>
      <c r="C68" s="9" t="s">
        <v>183</v>
      </c>
      <c r="D68" s="22">
        <v>100</v>
      </c>
      <c r="E68">
        <f t="shared" si="1"/>
        <v>6140</v>
      </c>
      <c r="F68" s="23" t="s">
        <v>14</v>
      </c>
      <c r="G68" s="22">
        <v>17.2</v>
      </c>
      <c r="H68" s="6" t="s">
        <v>184</v>
      </c>
      <c r="I68">
        <v>50.5</v>
      </c>
      <c r="J68">
        <f t="shared" si="3"/>
        <v>3283</v>
      </c>
      <c r="K68" t="s">
        <v>185</v>
      </c>
    </row>
    <row r="69" spans="1:11" ht="12.75">
      <c r="A69" s="24">
        <v>61</v>
      </c>
      <c r="B69" s="2">
        <v>39526</v>
      </c>
      <c r="C69" s="9" t="s">
        <v>188</v>
      </c>
      <c r="D69" s="22">
        <v>55</v>
      </c>
      <c r="E69">
        <f>D69+E68</f>
        <v>6195</v>
      </c>
      <c r="F69" s="23" t="s">
        <v>14</v>
      </c>
      <c r="G69" s="22">
        <v>17.7</v>
      </c>
      <c r="H69" s="6" t="s">
        <v>186</v>
      </c>
      <c r="I69">
        <v>51.4</v>
      </c>
      <c r="J69">
        <f t="shared" si="3"/>
        <v>3338</v>
      </c>
      <c r="K69" t="s">
        <v>187</v>
      </c>
    </row>
    <row r="70" spans="1:11" ht="12.75">
      <c r="A70" s="24">
        <v>62</v>
      </c>
      <c r="B70" s="2">
        <v>39528</v>
      </c>
      <c r="C70" s="9" t="s">
        <v>191</v>
      </c>
      <c r="D70" s="22">
        <v>76</v>
      </c>
      <c r="E70">
        <f>D70+E69</f>
        <v>6271</v>
      </c>
      <c r="F70" s="23" t="s">
        <v>14</v>
      </c>
      <c r="G70" s="22">
        <v>13.7</v>
      </c>
      <c r="H70" s="6" t="s">
        <v>189</v>
      </c>
      <c r="I70">
        <v>37</v>
      </c>
      <c r="J70">
        <f t="shared" si="3"/>
        <v>3414</v>
      </c>
      <c r="K70" t="s">
        <v>190</v>
      </c>
    </row>
    <row r="71" spans="1:11" ht="12.75">
      <c r="A71" s="24">
        <v>63</v>
      </c>
      <c r="B71" s="2">
        <v>39529</v>
      </c>
      <c r="C71" s="9" t="s">
        <v>192</v>
      </c>
      <c r="D71" s="22">
        <v>89</v>
      </c>
      <c r="E71">
        <f>D71+E70</f>
        <v>6360</v>
      </c>
      <c r="F71" s="23" t="s">
        <v>14</v>
      </c>
      <c r="G71" s="22">
        <v>11.3</v>
      </c>
      <c r="H71" s="6" t="s">
        <v>193</v>
      </c>
      <c r="I71">
        <v>29.5</v>
      </c>
      <c r="J71">
        <f t="shared" si="3"/>
        <v>3503</v>
      </c>
      <c r="K71" t="s">
        <v>194</v>
      </c>
    </row>
    <row r="72" spans="1:11" ht="12.75">
      <c r="A72" s="24">
        <v>64</v>
      </c>
      <c r="B72" s="2">
        <v>39531</v>
      </c>
      <c r="C72" s="9" t="s">
        <v>202</v>
      </c>
      <c r="D72" s="22">
        <v>123</v>
      </c>
      <c r="E72">
        <f>D72+E71</f>
        <v>6483</v>
      </c>
      <c r="F72" s="23" t="s">
        <v>14</v>
      </c>
      <c r="G72" s="22">
        <v>16.4</v>
      </c>
      <c r="H72" s="6" t="s">
        <v>195</v>
      </c>
      <c r="I72">
        <v>52.1</v>
      </c>
      <c r="J72">
        <f t="shared" si="3"/>
        <v>3626</v>
      </c>
      <c r="K72" t="s">
        <v>196</v>
      </c>
    </row>
    <row r="73" spans="1:11" ht="12.75">
      <c r="A73" s="24">
        <v>65</v>
      </c>
      <c r="B73" s="2">
        <v>39532</v>
      </c>
      <c r="C73" s="9" t="s">
        <v>201</v>
      </c>
      <c r="D73" s="22">
        <v>38</v>
      </c>
      <c r="E73" s="5">
        <f>D73+E72</f>
        <v>6521</v>
      </c>
      <c r="F73" s="23" t="s">
        <v>14</v>
      </c>
      <c r="G73" s="22">
        <v>19.6</v>
      </c>
      <c r="H73" s="6" t="s">
        <v>197</v>
      </c>
      <c r="I73">
        <v>31.5</v>
      </c>
      <c r="J73">
        <f t="shared" si="3"/>
        <v>3664</v>
      </c>
      <c r="K73" t="s">
        <v>198</v>
      </c>
    </row>
    <row r="74" spans="1:11" ht="12.75">
      <c r="A74" s="5">
        <v>66</v>
      </c>
      <c r="B74" s="2">
        <v>39539</v>
      </c>
      <c r="C74" s="9" t="s">
        <v>206</v>
      </c>
      <c r="D74" s="22">
        <v>100</v>
      </c>
      <c r="E74" s="5">
        <f aca="true" t="shared" si="4" ref="E74:E84">D74+E73</f>
        <v>6621</v>
      </c>
      <c r="F74" s="4" t="s">
        <v>14</v>
      </c>
      <c r="G74" s="22">
        <v>19.7</v>
      </c>
      <c r="H74" s="6" t="s">
        <v>207</v>
      </c>
      <c r="I74">
        <v>47.5</v>
      </c>
      <c r="J74">
        <f t="shared" si="3"/>
        <v>3764</v>
      </c>
      <c r="K74" t="s">
        <v>208</v>
      </c>
    </row>
    <row r="75" spans="1:11" ht="12.75">
      <c r="A75" s="24">
        <v>67</v>
      </c>
      <c r="B75" s="2">
        <v>39540</v>
      </c>
      <c r="C75" s="9" t="s">
        <v>209</v>
      </c>
      <c r="D75" s="22">
        <v>85</v>
      </c>
      <c r="E75" s="5">
        <f t="shared" si="4"/>
        <v>6706</v>
      </c>
      <c r="F75" s="4" t="s">
        <v>14</v>
      </c>
      <c r="G75" s="22">
        <v>14.9</v>
      </c>
      <c r="H75" s="6" t="s">
        <v>81</v>
      </c>
      <c r="I75">
        <v>49.8</v>
      </c>
      <c r="J75">
        <f t="shared" si="3"/>
        <v>3849</v>
      </c>
      <c r="K75" s="25" t="s">
        <v>210</v>
      </c>
    </row>
    <row r="76" spans="1:11" ht="12.75">
      <c r="A76" s="24">
        <v>68</v>
      </c>
      <c r="B76" s="2">
        <v>39541</v>
      </c>
      <c r="C76" s="9" t="s">
        <v>211</v>
      </c>
      <c r="D76" s="22">
        <v>42</v>
      </c>
      <c r="E76" s="5">
        <f t="shared" si="4"/>
        <v>6748</v>
      </c>
      <c r="F76" s="4" t="s">
        <v>14</v>
      </c>
      <c r="G76" s="22">
        <v>16.1</v>
      </c>
      <c r="H76" s="6" t="s">
        <v>212</v>
      </c>
      <c r="I76">
        <v>49.8</v>
      </c>
      <c r="J76">
        <f t="shared" si="3"/>
        <v>3891</v>
      </c>
      <c r="K76" t="s">
        <v>213</v>
      </c>
    </row>
    <row r="77" spans="1:11" ht="12.75">
      <c r="A77" s="24">
        <v>69</v>
      </c>
      <c r="B77" s="2">
        <v>39542</v>
      </c>
      <c r="C77" s="9" t="s">
        <v>214</v>
      </c>
      <c r="D77" s="22">
        <v>88</v>
      </c>
      <c r="E77" s="5">
        <f t="shared" si="4"/>
        <v>6836</v>
      </c>
      <c r="F77" s="4" t="s">
        <v>14</v>
      </c>
      <c r="G77" s="22">
        <v>15.9</v>
      </c>
      <c r="H77" s="6" t="s">
        <v>215</v>
      </c>
      <c r="I77">
        <v>44.2</v>
      </c>
      <c r="J77">
        <f t="shared" si="3"/>
        <v>3979</v>
      </c>
      <c r="K77" t="s">
        <v>216</v>
      </c>
    </row>
    <row r="78" spans="1:11" ht="12.75">
      <c r="A78" s="24">
        <v>70</v>
      </c>
      <c r="B78" s="2">
        <v>39543</v>
      </c>
      <c r="C78" s="9" t="s">
        <v>217</v>
      </c>
      <c r="D78" s="22">
        <v>73</v>
      </c>
      <c r="E78" s="5">
        <f t="shared" si="4"/>
        <v>6909</v>
      </c>
      <c r="F78" s="4" t="s">
        <v>14</v>
      </c>
      <c r="G78" s="22">
        <v>22.6</v>
      </c>
      <c r="H78" s="6" t="s">
        <v>218</v>
      </c>
      <c r="I78">
        <v>46</v>
      </c>
      <c r="J78" s="9">
        <f t="shared" si="3"/>
        <v>4052</v>
      </c>
      <c r="K78" t="s">
        <v>219</v>
      </c>
    </row>
    <row r="79" spans="1:11" ht="12.75">
      <c r="A79" s="24">
        <v>71</v>
      </c>
      <c r="B79" s="2">
        <v>39544</v>
      </c>
      <c r="C79" s="9" t="s">
        <v>224</v>
      </c>
      <c r="D79" s="9">
        <f>34+58</f>
        <v>92</v>
      </c>
      <c r="E79" s="5">
        <f t="shared" si="4"/>
        <v>7001</v>
      </c>
      <c r="F79" s="23" t="s">
        <v>15</v>
      </c>
      <c r="J79" s="9">
        <f t="shared" si="3"/>
        <v>4052</v>
      </c>
      <c r="K79" t="s">
        <v>233</v>
      </c>
    </row>
    <row r="80" spans="1:11" ht="12.75">
      <c r="A80" s="24">
        <v>72</v>
      </c>
      <c r="B80" s="2">
        <v>39545</v>
      </c>
      <c r="C80" s="9" t="s">
        <v>226</v>
      </c>
      <c r="D80" s="9">
        <v>1250</v>
      </c>
      <c r="E80" s="5">
        <f t="shared" si="4"/>
        <v>8251</v>
      </c>
      <c r="F80" s="4" t="s">
        <v>225</v>
      </c>
      <c r="H80" s="6" t="s">
        <v>237</v>
      </c>
      <c r="J80" s="9">
        <f t="shared" si="3"/>
        <v>4052</v>
      </c>
      <c r="K80" t="s">
        <v>227</v>
      </c>
    </row>
    <row r="81" spans="1:11" ht="12.75">
      <c r="A81" s="24">
        <v>73</v>
      </c>
      <c r="B81" s="2">
        <v>39549</v>
      </c>
      <c r="C81" s="9" t="s">
        <v>228</v>
      </c>
      <c r="D81" s="9">
        <v>100</v>
      </c>
      <c r="E81" s="5">
        <f t="shared" si="4"/>
        <v>8351</v>
      </c>
      <c r="F81" s="4" t="s">
        <v>14</v>
      </c>
      <c r="G81">
        <v>15.2</v>
      </c>
      <c r="H81" s="6" t="s">
        <v>229</v>
      </c>
      <c r="I81">
        <v>21.4</v>
      </c>
      <c r="J81" s="9">
        <f t="shared" si="3"/>
        <v>4152</v>
      </c>
      <c r="K81" t="s">
        <v>231</v>
      </c>
    </row>
    <row r="82" spans="1:11" ht="12.75">
      <c r="A82" s="24">
        <v>74</v>
      </c>
      <c r="B82" s="2">
        <v>39550</v>
      </c>
      <c r="C82" s="9" t="s">
        <v>232</v>
      </c>
      <c r="D82" s="9">
        <v>97</v>
      </c>
      <c r="E82" s="5">
        <f t="shared" si="4"/>
        <v>8448</v>
      </c>
      <c r="F82" s="4" t="s">
        <v>14</v>
      </c>
      <c r="G82">
        <v>15.8</v>
      </c>
      <c r="H82" s="6" t="s">
        <v>230</v>
      </c>
      <c r="I82">
        <v>21.4</v>
      </c>
      <c r="J82" s="9">
        <f t="shared" si="3"/>
        <v>4249</v>
      </c>
      <c r="K82" t="s">
        <v>231</v>
      </c>
    </row>
    <row r="83" spans="1:11" ht="12.75">
      <c r="A83" s="24">
        <v>75</v>
      </c>
      <c r="B83" s="2">
        <v>39551</v>
      </c>
      <c r="C83" s="9" t="s">
        <v>234</v>
      </c>
      <c r="D83">
        <f>20+64+37+87</f>
        <v>208</v>
      </c>
      <c r="E83" s="5">
        <f t="shared" si="4"/>
        <v>8656</v>
      </c>
      <c r="F83" s="23" t="s">
        <v>15</v>
      </c>
      <c r="G83" s="27">
        <f>208/6</f>
        <v>34.666666666666664</v>
      </c>
      <c r="H83" s="6" t="s">
        <v>81</v>
      </c>
      <c r="J83" s="9">
        <f t="shared" si="3"/>
        <v>4249</v>
      </c>
      <c r="K83" t="s">
        <v>238</v>
      </c>
    </row>
    <row r="84" spans="1:11" ht="12.75">
      <c r="A84" s="24">
        <v>76</v>
      </c>
      <c r="B84" s="2">
        <v>39553</v>
      </c>
      <c r="C84" s="9" t="s">
        <v>235</v>
      </c>
      <c r="D84">
        <f>196</f>
        <v>196</v>
      </c>
      <c r="E84" s="5">
        <f t="shared" si="4"/>
        <v>8852</v>
      </c>
      <c r="F84" s="23" t="s">
        <v>15</v>
      </c>
      <c r="G84" s="27">
        <f>196/3</f>
        <v>65.33333333333333</v>
      </c>
      <c r="H84" s="6" t="s">
        <v>236</v>
      </c>
      <c r="J84" s="26">
        <f t="shared" si="3"/>
        <v>4249</v>
      </c>
      <c r="K84" t="s">
        <v>239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Raúl</cp:lastModifiedBy>
  <dcterms:created xsi:type="dcterms:W3CDTF">2007-12-16T23:51:43Z</dcterms:created>
  <dcterms:modified xsi:type="dcterms:W3CDTF">2008-04-16T19:18:13Z</dcterms:modified>
  <cp:category/>
  <cp:version/>
  <cp:contentType/>
  <cp:contentStatus/>
</cp:coreProperties>
</file>