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0" windowWidth="17490" windowHeight="8655" tabRatio="698" activeTab="0"/>
  </bookViews>
  <sheets>
    <sheet name="1" sheetId="1" r:id="rId1"/>
  </sheets>
  <definedNames>
    <definedName name="_xlnm.Print_Area" localSheetId="0">'1'!$A$3:$K$73</definedName>
  </definedNames>
  <calcPr fullCalcOnLoad="1"/>
</workbook>
</file>

<file path=xl/sharedStrings.xml><?xml version="1.0" encoding="utf-8"?>
<sst xmlns="http://schemas.openxmlformats.org/spreadsheetml/2006/main" count="87" uniqueCount="71">
  <si>
    <t>Quantité</t>
  </si>
  <si>
    <t xml:space="preserve">Adresse :  </t>
  </si>
  <si>
    <t xml:space="preserve">Tél.:  </t>
  </si>
  <si>
    <t>Assortis</t>
  </si>
  <si>
    <t>Prix TTC</t>
  </si>
  <si>
    <t>Sac cadeau petit modèle</t>
  </si>
  <si>
    <t>Sac cadeau grand modèle</t>
  </si>
  <si>
    <t>Pâtes de Fruits</t>
  </si>
  <si>
    <t>Orangettes</t>
  </si>
  <si>
    <t xml:space="preserve">TOTAL € :   </t>
  </si>
  <si>
    <t>Poids net</t>
  </si>
  <si>
    <t xml:space="preserve">Pralinés  </t>
  </si>
  <si>
    <t>Contenu net</t>
  </si>
  <si>
    <t>CP :</t>
  </si>
  <si>
    <t xml:space="preserve">Ville : </t>
  </si>
  <si>
    <t xml:space="preserve">Email : </t>
  </si>
  <si>
    <t>240 g</t>
  </si>
  <si>
    <t>CARMONA
Liqueurs pures</t>
  </si>
  <si>
    <t>300 g</t>
  </si>
  <si>
    <t>360 g</t>
  </si>
  <si>
    <t>550 g</t>
  </si>
  <si>
    <t>Coffret 18 Marrons Glacés entiers</t>
  </si>
  <si>
    <t xml:space="preserve">NOM / PRENOM : </t>
  </si>
  <si>
    <t>Reversé à l'association des Amis d'Alain Marinaro</t>
  </si>
  <si>
    <t>Prix total</t>
  </si>
  <si>
    <t>€uros reversés à l'association des Amis d'Alain Marinaro</t>
  </si>
  <si>
    <t>250 g / 8 €</t>
  </si>
  <si>
    <t>500 g / 15 €</t>
  </si>
  <si>
    <t>Boites &amp; Paniers Cadeaux                       Désignation</t>
  </si>
  <si>
    <t>Reversés à l'association des Amis d'Alain Marinaro</t>
  </si>
  <si>
    <t>Montant</t>
  </si>
  <si>
    <t xml:space="preserve">ET </t>
  </si>
  <si>
    <t>500 g / 19,50 €</t>
  </si>
  <si>
    <t>Somme revesée à l'association par boite</t>
  </si>
  <si>
    <t>reversé par cube</t>
  </si>
  <si>
    <t>reversé par ballotin</t>
  </si>
  <si>
    <t>Montant total</t>
  </si>
  <si>
    <t>Prix Ass AAM</t>
  </si>
  <si>
    <t>XX/XX/2016</t>
  </si>
  <si>
    <t>Date limite des commandes : 07 décembre 2016</t>
  </si>
  <si>
    <t>retrait entre le 12 et le 22 décembre : soit le</t>
  </si>
  <si>
    <t>Léonidas C.C. LECLERC Perpignan Sud - Av. Dalbiez 66000 Perpignan - Tél: 06 95 16 54 86</t>
  </si>
  <si>
    <t xml:space="preserve">email : </t>
  </si>
  <si>
    <t>chocolatsléonidas@outlook.com</t>
  </si>
  <si>
    <t>500 g / 17 €</t>
  </si>
  <si>
    <t>Kg / 30 €</t>
  </si>
  <si>
    <t>Blanc assortis</t>
  </si>
  <si>
    <t>Laits assortis</t>
  </si>
  <si>
    <t>Noirs assortis</t>
  </si>
  <si>
    <t>Assortis Sans Alcool</t>
  </si>
  <si>
    <t xml:space="preserve">Cube de Délices Léonidas
</t>
  </si>
  <si>
    <t>250 g /9 €</t>
  </si>
  <si>
    <t>Pâtes Amandes</t>
  </si>
  <si>
    <t>Gianduja</t>
  </si>
  <si>
    <t>Napolitains</t>
  </si>
  <si>
    <r>
      <t xml:space="preserve">Cube de Mendiants &amp; Orangettes                </t>
    </r>
    <r>
      <rPr>
        <i/>
        <sz val="9"/>
        <color indexed="18"/>
        <rFont val="Arial"/>
        <family val="2"/>
      </rPr>
      <t>Prix boutique 45 € / kg</t>
    </r>
  </si>
  <si>
    <t>Mendiants</t>
  </si>
  <si>
    <t>250 g /10 €</t>
  </si>
  <si>
    <t>450 g</t>
  </si>
  <si>
    <t>600 g</t>
  </si>
  <si>
    <t>170 g</t>
  </si>
  <si>
    <t>250 g</t>
  </si>
  <si>
    <t>4 chocos</t>
  </si>
  <si>
    <t>10 chocos</t>
  </si>
  <si>
    <t>Barre 7 Marrons Glacés entiers</t>
  </si>
  <si>
    <t>REMEDES MIRACLES</t>
  </si>
  <si>
    <t>CARMIN</t>
  </si>
  <si>
    <t>ENVOL FEERIQUE</t>
  </si>
  <si>
    <t>SWANN cornet</t>
  </si>
  <si>
    <t>SPARROW coffret</t>
  </si>
  <si>
    <t>MINI TOURBILLON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</si>
</sst>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#,##0.00\ &quot;€&quot;"/>
    <numFmt numFmtId="167" formatCode="#,##0.00\ _€"/>
    <numFmt numFmtId="168" formatCode="#,##0\ &quot;€&quot;"/>
    <numFmt numFmtId="169" formatCode="[$-40C]dddd\ d\ mmmm\ yyyy"/>
    <numFmt numFmtId="170" formatCode="d/m;@"/>
    <numFmt numFmtId="171" formatCode="dd/mm/yy;@"/>
    <numFmt numFmtId="172" formatCode="_-* #,##0.000\ _€_-;\-* #,##0.000\ _€_-;_-* &quot;-&quot;??\ _€_-;_-@_-"/>
    <numFmt numFmtId="173" formatCode="_-* #,##0.0\ _€_-;\-* #,##0.0\ _€_-;_-* &quot;-&quot;??\ _€_-;_-@_-"/>
    <numFmt numFmtId="174" formatCode="_-* #,##0\ _€_-;\-* #,##0\ _€_-;_-* &quot;-&quot;??\ _€_-;_-@_-"/>
    <numFmt numFmtId="175" formatCode="_-* #,##0.00\ [$€-40C]_-;\-* #,##0.00\ [$€-40C]_-;_-* &quot;-&quot;??\ [$€-40C]_-;_-@_-"/>
  </numFmts>
  <fonts count="75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b/>
      <sz val="11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18"/>
      <name val="Arial"/>
      <family val="2"/>
    </font>
    <font>
      <b/>
      <i/>
      <sz val="11"/>
      <color indexed="10"/>
      <name val="Arial"/>
      <family val="2"/>
    </font>
    <font>
      <i/>
      <sz val="9"/>
      <color indexed="18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sz val="10"/>
      <color indexed="62"/>
      <name val="Verdana"/>
      <family val="2"/>
    </font>
    <font>
      <sz val="10"/>
      <color indexed="20"/>
      <name val="Verdana"/>
      <family val="2"/>
    </font>
    <font>
      <sz val="10"/>
      <color indexed="19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9"/>
      <color indexed="62"/>
      <name val="Arial"/>
      <family val="2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sz val="28"/>
      <color indexed="9"/>
      <name val="Calibri"/>
      <family val="2"/>
    </font>
    <font>
      <b/>
      <sz val="12"/>
      <color indexed="62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FF0000"/>
      <name val="Verdana"/>
      <family val="2"/>
    </font>
    <font>
      <b/>
      <sz val="10"/>
      <color rgb="FFFA7D00"/>
      <name val="Verdana"/>
      <family val="2"/>
    </font>
    <font>
      <sz val="10"/>
      <color rgb="FFFA7D00"/>
      <name val="Verdana"/>
      <family val="2"/>
    </font>
    <font>
      <sz val="10"/>
      <color rgb="FF3F3F76"/>
      <name val="Verdana"/>
      <family val="2"/>
    </font>
    <font>
      <sz val="10"/>
      <color rgb="FF9C0006"/>
      <name val="Verdana"/>
      <family val="2"/>
    </font>
    <font>
      <u val="single"/>
      <sz val="10"/>
      <color theme="10"/>
      <name val="Arial"/>
      <family val="2"/>
    </font>
    <font>
      <sz val="10"/>
      <color rgb="FF9C65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Arial"/>
      <family val="2"/>
    </font>
    <font>
      <b/>
      <sz val="9"/>
      <color theme="0"/>
      <name val="Arial"/>
      <family val="2"/>
    </font>
    <font>
      <b/>
      <sz val="10"/>
      <color theme="3" tint="-0.24997000396251678"/>
      <name val="Arial"/>
      <family val="2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10"/>
      <color theme="0"/>
      <name val="Arial"/>
      <family val="2"/>
    </font>
    <font>
      <b/>
      <sz val="9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>
        <color indexed="60"/>
      </diagonal>
    </border>
    <border>
      <left style="thin"/>
      <right style="thin"/>
      <top style="thin"/>
      <bottom>
        <color indexed="63"/>
      </bottom>
    </border>
    <border diagonalUp="1">
      <left style="thin">
        <color indexed="60"/>
      </left>
      <right>
        <color indexed="63"/>
      </right>
      <top>
        <color indexed="63"/>
      </top>
      <bottom>
        <color indexed="63"/>
      </bottom>
      <diagonal style="thin">
        <color indexed="60"/>
      </diagonal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 diagonalUp="1">
      <left style="thin">
        <color indexed="60"/>
      </left>
      <right style="thin">
        <color indexed="60"/>
      </right>
      <top style="thin"/>
      <bottom>
        <color indexed="63"/>
      </bottom>
      <diagonal style="thin">
        <color indexed="60"/>
      </diagonal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>
        <color indexed="60"/>
      </left>
      <right style="thin">
        <color indexed="60"/>
      </right>
      <top style="thin">
        <color indexed="60"/>
      </top>
      <bottom>
        <color indexed="63"/>
      </bottom>
      <diagonal style="thin">
        <color indexed="60"/>
      </diagonal>
    </border>
    <border>
      <left style="thin"/>
      <right style="thin"/>
      <top>
        <color indexed="63"/>
      </top>
      <bottom style="thin"/>
    </border>
    <border>
      <left style="thin">
        <color indexed="60"/>
      </left>
      <right>
        <color indexed="63"/>
      </right>
      <top style="thin"/>
      <bottom style="thin">
        <color indexed="60"/>
      </bottom>
    </border>
    <border>
      <left>
        <color indexed="63"/>
      </left>
      <right style="thin">
        <color indexed="60"/>
      </right>
      <top style="thin"/>
      <bottom style="thin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0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>
        <color indexed="60"/>
      </bottom>
    </border>
    <border>
      <left>
        <color indexed="63"/>
      </left>
      <right style="thin"/>
      <top style="thin"/>
      <bottom style="thin">
        <color indexed="60"/>
      </bottom>
    </border>
    <border>
      <left>
        <color indexed="63"/>
      </left>
      <right style="thin"/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/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44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44" applyNumberFormat="1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3" fillId="0" borderId="0" xfId="0" applyFont="1" applyBorder="1" applyAlignment="1" applyProtection="1">
      <alignment horizontal="left" vertical="center" wrapText="1"/>
      <protection/>
    </xf>
    <xf numFmtId="44" fontId="63" fillId="0" borderId="0" xfId="44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44" applyNumberFormat="1" applyFont="1" applyAlignment="1" applyProtection="1">
      <alignment vertical="center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1" fontId="10" fillId="33" borderId="11" xfId="0" applyNumberFormat="1" applyFont="1" applyFill="1" applyBorder="1" applyAlignment="1" applyProtection="1">
      <alignment horizontal="center" vertical="center"/>
      <protection locked="0"/>
    </xf>
    <xf numFmtId="1" fontId="10" fillId="33" borderId="12" xfId="0" applyNumberFormat="1" applyFont="1" applyFill="1" applyBorder="1" applyAlignment="1" applyProtection="1">
      <alignment horizontal="center" vertical="center"/>
      <protection locked="0"/>
    </xf>
    <xf numFmtId="174" fontId="10" fillId="33" borderId="10" xfId="47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 horizontal="left" vertical="center"/>
      <protection/>
    </xf>
    <xf numFmtId="44" fontId="2" fillId="0" borderId="0" xfId="44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13" xfId="0" applyFont="1" applyBorder="1" applyAlignment="1" applyProtection="1">
      <alignment vertical="center"/>
      <protection/>
    </xf>
    <xf numFmtId="44" fontId="6" fillId="0" borderId="14" xfId="44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44" fontId="6" fillId="0" borderId="0" xfId="44" applyFont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44" fontId="6" fillId="33" borderId="10" xfId="44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4" fontId="0" fillId="0" borderId="0" xfId="49" applyFont="1" applyBorder="1" applyAlignment="1" applyProtection="1">
      <alignment horizontal="center" vertical="center"/>
      <protection/>
    </xf>
    <xf numFmtId="0" fontId="6" fillId="34" borderId="15" xfId="44" applyNumberFormat="1" applyFont="1" applyFill="1" applyBorder="1" applyAlignment="1" applyProtection="1">
      <alignment horizontal="center" vertical="center"/>
      <protection/>
    </xf>
    <xf numFmtId="44" fontId="0" fillId="34" borderId="0" xfId="49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horizontal="center" vertical="center"/>
      <protection/>
    </xf>
    <xf numFmtId="1" fontId="10" fillId="0" borderId="0" xfId="0" applyNumberFormat="1" applyFont="1" applyBorder="1" applyAlignment="1" applyProtection="1">
      <alignment horizontal="center" vertical="center"/>
      <protection/>
    </xf>
    <xf numFmtId="174" fontId="10" fillId="0" borderId="0" xfId="47" applyNumberFormat="1" applyFont="1" applyBorder="1" applyAlignment="1" applyProtection="1">
      <alignment horizontal="center" vertical="center"/>
      <protection/>
    </xf>
    <xf numFmtId="44" fontId="4" fillId="35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44" applyNumberFormat="1" applyFont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64" fillId="0" borderId="0" xfId="44" applyNumberFormat="1" applyFont="1" applyBorder="1" applyAlignment="1" applyProtection="1">
      <alignment horizontal="center" vertical="center"/>
      <protection/>
    </xf>
    <xf numFmtId="0" fontId="64" fillId="34" borderId="0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0" xfId="44" applyNumberFormat="1" applyFont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44" fontId="2" fillId="34" borderId="0" xfId="49" applyFont="1" applyFill="1" applyBorder="1" applyAlignment="1" applyProtection="1">
      <alignment vertical="center"/>
      <protection/>
    </xf>
    <xf numFmtId="166" fontId="63" fillId="33" borderId="17" xfId="44" applyNumberFormat="1" applyFont="1" applyFill="1" applyBorder="1" applyAlignment="1" applyProtection="1">
      <alignment horizontal="center" vertical="center"/>
      <protection/>
    </xf>
    <xf numFmtId="166" fontId="65" fillId="36" borderId="10" xfId="44" applyNumberFormat="1" applyFont="1" applyFill="1" applyBorder="1" applyAlignment="1" applyProtection="1">
      <alignment horizontal="center" vertical="center"/>
      <protection/>
    </xf>
    <xf numFmtId="0" fontId="6" fillId="0" borderId="18" xfId="44" applyNumberFormat="1" applyFont="1" applyBorder="1" applyAlignment="1" applyProtection="1">
      <alignment horizontal="center" vertical="center"/>
      <protection/>
    </xf>
    <xf numFmtId="166" fontId="63" fillId="33" borderId="19" xfId="44" applyNumberFormat="1" applyFont="1" applyFill="1" applyBorder="1" applyAlignment="1" applyProtection="1">
      <alignment horizontal="center" vertical="center"/>
      <protection/>
    </xf>
    <xf numFmtId="166" fontId="65" fillId="36" borderId="20" xfId="44" applyNumberFormat="1" applyFont="1" applyFill="1" applyBorder="1" applyAlignment="1" applyProtection="1">
      <alignment horizontal="center" vertical="center"/>
      <protection/>
    </xf>
    <xf numFmtId="0" fontId="6" fillId="0" borderId="21" xfId="44" applyNumberFormat="1" applyFont="1" applyBorder="1" applyAlignment="1" applyProtection="1">
      <alignment horizontal="center" vertical="center"/>
      <protection/>
    </xf>
    <xf numFmtId="0" fontId="6" fillId="0" borderId="22" xfId="44" applyNumberFormat="1" applyFont="1" applyBorder="1" applyAlignment="1" applyProtection="1">
      <alignment horizontal="center" vertical="center"/>
      <protection/>
    </xf>
    <xf numFmtId="166" fontId="63" fillId="33" borderId="23" xfId="44" applyNumberFormat="1" applyFont="1" applyFill="1" applyBorder="1" applyAlignment="1" applyProtection="1">
      <alignment horizontal="center" vertical="center"/>
      <protection/>
    </xf>
    <xf numFmtId="44" fontId="2" fillId="7" borderId="15" xfId="0" applyNumberFormat="1" applyFont="1" applyFill="1" applyBorder="1" applyAlignment="1" applyProtection="1">
      <alignment vertical="center"/>
      <protection/>
    </xf>
    <xf numFmtId="44" fontId="1" fillId="0" borderId="15" xfId="49" applyFont="1" applyBorder="1" applyAlignment="1" applyProtection="1">
      <alignment vertical="center"/>
      <protection/>
    </xf>
    <xf numFmtId="44" fontId="1" fillId="0" borderId="15" xfId="49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44" fontId="0" fillId="0" borderId="0" xfId="0" applyNumberFormat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166" fontId="6" fillId="0" borderId="21" xfId="0" applyNumberFormat="1" applyFont="1" applyBorder="1" applyAlignment="1" applyProtection="1">
      <alignment horizontal="center" vertical="center"/>
      <protection/>
    </xf>
    <xf numFmtId="0" fontId="4" fillId="0" borderId="0" xfId="44" applyNumberFormat="1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166" fontId="66" fillId="0" borderId="15" xfId="0" applyNumberFormat="1" applyFont="1" applyBorder="1" applyAlignment="1" applyProtection="1">
      <alignment horizontal="center" vertical="center"/>
      <protection/>
    </xf>
    <xf numFmtId="166" fontId="6" fillId="0" borderId="15" xfId="0" applyNumberFormat="1" applyFont="1" applyBorder="1" applyAlignment="1" applyProtection="1">
      <alignment horizontal="center" vertical="center"/>
      <protection/>
    </xf>
    <xf numFmtId="1" fontId="7" fillId="19" borderId="0" xfId="0" applyNumberFormat="1" applyFont="1" applyFill="1" applyBorder="1" applyAlignment="1" applyProtection="1">
      <alignment vertical="center"/>
      <protection/>
    </xf>
    <xf numFmtId="0" fontId="0" fillId="19" borderId="0" xfId="0" applyFill="1" applyAlignment="1" applyProtection="1">
      <alignment vertical="center"/>
      <protection/>
    </xf>
    <xf numFmtId="0" fontId="4" fillId="19" borderId="0" xfId="0" applyNumberFormat="1" applyFont="1" applyFill="1" applyBorder="1" applyAlignment="1" applyProtection="1">
      <alignment horizontal="right" vertical="center"/>
      <protection/>
    </xf>
    <xf numFmtId="166" fontId="66" fillId="19" borderId="0" xfId="0" applyNumberFormat="1" applyFont="1" applyFill="1" applyBorder="1" applyAlignment="1" applyProtection="1">
      <alignment horizontal="center" vertical="center"/>
      <protection/>
    </xf>
    <xf numFmtId="166" fontId="66" fillId="0" borderId="0" xfId="0" applyNumberFormat="1" applyFont="1" applyBorder="1" applyAlignment="1" applyProtection="1">
      <alignment horizontal="center" vertical="center"/>
      <protection/>
    </xf>
    <xf numFmtId="0" fontId="2" fillId="19" borderId="0" xfId="0" applyFont="1" applyFill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3" fillId="7" borderId="26" xfId="0" applyFont="1" applyFill="1" applyBorder="1" applyAlignment="1" applyProtection="1">
      <alignment horizontal="center" vertical="center" wrapText="1"/>
      <protection/>
    </xf>
    <xf numFmtId="166" fontId="63" fillId="33" borderId="27" xfId="44" applyNumberFormat="1" applyFont="1" applyFill="1" applyBorder="1" applyAlignment="1" applyProtection="1">
      <alignment horizontal="center" vertical="center"/>
      <protection/>
    </xf>
    <xf numFmtId="166" fontId="65" fillId="36" borderId="13" xfId="44" applyNumberFormat="1" applyFont="1" applyFill="1" applyBorder="1" applyAlignment="1" applyProtection="1">
      <alignment horizontal="center" vertical="center"/>
      <protection/>
    </xf>
    <xf numFmtId="0" fontId="7" fillId="0" borderId="15" xfId="44" applyNumberFormat="1" applyFont="1" applyBorder="1" applyAlignment="1" applyProtection="1">
      <alignment horizontal="center" vertical="center" wrapText="1"/>
      <protection/>
    </xf>
    <xf numFmtId="44" fontId="4" fillId="19" borderId="0" xfId="49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6" fillId="0" borderId="29" xfId="44" applyNumberFormat="1" applyFont="1" applyBorder="1" applyAlignment="1" applyProtection="1">
      <alignment horizontal="center" vertical="center"/>
      <protection/>
    </xf>
    <xf numFmtId="0" fontId="6" fillId="0" borderId="30" xfId="44" applyNumberFormat="1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6" fillId="0" borderId="34" xfId="44" applyNumberFormat="1" applyFont="1" applyBorder="1" applyAlignment="1" applyProtection="1">
      <alignment horizontal="center" vertical="center" wrapText="1"/>
      <protection/>
    </xf>
    <xf numFmtId="0" fontId="7" fillId="0" borderId="35" xfId="44" applyNumberFormat="1" applyFont="1" applyBorder="1" applyAlignment="1" applyProtection="1">
      <alignment horizontal="center" vertical="center" wrapText="1"/>
      <protection/>
    </xf>
    <xf numFmtId="0" fontId="7" fillId="0" borderId="24" xfId="44" applyNumberFormat="1" applyFont="1" applyBorder="1" applyAlignment="1" applyProtection="1">
      <alignment horizontal="center" vertical="center" wrapText="1"/>
      <protection/>
    </xf>
    <xf numFmtId="0" fontId="7" fillId="0" borderId="36" xfId="44" applyNumberFormat="1" applyFont="1" applyBorder="1" applyAlignment="1" applyProtection="1">
      <alignment horizontal="center" vertical="center" wrapText="1"/>
      <protection/>
    </xf>
    <xf numFmtId="0" fontId="6" fillId="0" borderId="0" xfId="44" applyNumberFormat="1" applyFont="1" applyBorder="1" applyAlignment="1" applyProtection="1">
      <alignment horizontal="center" vertical="center"/>
      <protection/>
    </xf>
    <xf numFmtId="0" fontId="6" fillId="0" borderId="26" xfId="44" applyNumberFormat="1" applyFont="1" applyBorder="1" applyAlignment="1" applyProtection="1">
      <alignment horizontal="center" vertical="center"/>
      <protection/>
    </xf>
    <xf numFmtId="44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44" applyNumberFormat="1" applyFont="1" applyBorder="1" applyAlignment="1" applyProtection="1">
      <alignment horizontal="center" vertical="center" wrapText="1"/>
      <protection/>
    </xf>
    <xf numFmtId="0" fontId="7" fillId="0" borderId="37" xfId="44" applyNumberFormat="1" applyFont="1" applyBorder="1" applyAlignment="1" applyProtection="1">
      <alignment horizontal="center" vertical="center" wrapText="1"/>
      <protection/>
    </xf>
    <xf numFmtId="0" fontId="7" fillId="0" borderId="14" xfId="44" applyNumberFormat="1" applyFont="1" applyBorder="1" applyAlignment="1" applyProtection="1">
      <alignment horizontal="center" vertical="center" wrapText="1"/>
      <protection/>
    </xf>
    <xf numFmtId="0" fontId="7" fillId="0" borderId="31" xfId="44" applyNumberFormat="1" applyFont="1" applyBorder="1" applyAlignment="1" applyProtection="1">
      <alignment horizontal="center" vertical="center" wrapText="1"/>
      <protection/>
    </xf>
    <xf numFmtId="0" fontId="7" fillId="0" borderId="32" xfId="44" applyNumberFormat="1" applyFont="1" applyBorder="1" applyAlignment="1" applyProtection="1">
      <alignment horizontal="center" vertical="center" wrapText="1"/>
      <protection/>
    </xf>
    <xf numFmtId="0" fontId="7" fillId="0" borderId="33" xfId="44" applyNumberFormat="1" applyFont="1" applyBorder="1" applyAlignment="1" applyProtection="1">
      <alignment horizontal="center" vertical="center" wrapText="1"/>
      <protection/>
    </xf>
    <xf numFmtId="0" fontId="3" fillId="7" borderId="18" xfId="0" applyFont="1" applyFill="1" applyBorder="1" applyAlignment="1" applyProtection="1">
      <alignment horizontal="center" vertical="center" wrapText="1"/>
      <protection/>
    </xf>
    <xf numFmtId="0" fontId="3" fillId="7" borderId="16" xfId="0" applyFont="1" applyFill="1" applyBorder="1" applyAlignment="1" applyProtection="1">
      <alignment horizontal="center" vertical="center" wrapText="1"/>
      <protection/>
    </xf>
    <xf numFmtId="0" fontId="3" fillId="7" borderId="28" xfId="0" applyFont="1" applyFill="1" applyBorder="1" applyAlignment="1" applyProtection="1">
      <alignment horizontal="center" vertical="center" wrapText="1"/>
      <protection/>
    </xf>
    <xf numFmtId="1" fontId="8" fillId="0" borderId="0" xfId="44" applyNumberFormat="1" applyFont="1" applyAlignment="1" applyProtection="1">
      <alignment horizontal="center" vertical="center"/>
      <protection/>
    </xf>
    <xf numFmtId="1" fontId="63" fillId="0" borderId="38" xfId="0" applyNumberFormat="1" applyFont="1" applyBorder="1" applyAlignment="1" applyProtection="1">
      <alignment horizontal="left" vertical="center"/>
      <protection locked="0"/>
    </xf>
    <xf numFmtId="0" fontId="6" fillId="0" borderId="10" xfId="44" applyNumberFormat="1" applyFont="1" applyBorder="1" applyAlignment="1" applyProtection="1">
      <alignment horizontal="center" vertical="center"/>
      <protection/>
    </xf>
    <xf numFmtId="0" fontId="6" fillId="0" borderId="14" xfId="44" applyNumberFormat="1" applyFont="1" applyBorder="1" applyAlignment="1" applyProtection="1">
      <alignment horizontal="center" vertical="center"/>
      <protection/>
    </xf>
    <xf numFmtId="44" fontId="11" fillId="0" borderId="18" xfId="44" applyFont="1" applyBorder="1" applyAlignment="1" applyProtection="1">
      <alignment horizontal="center" vertical="center"/>
      <protection/>
    </xf>
    <xf numFmtId="44" fontId="11" fillId="0" borderId="16" xfId="44" applyFont="1" applyBorder="1" applyAlignment="1" applyProtection="1">
      <alignment horizontal="center" vertical="center"/>
      <protection/>
    </xf>
    <xf numFmtId="44" fontId="11" fillId="0" borderId="28" xfId="44" applyFont="1" applyBorder="1" applyAlignment="1" applyProtection="1">
      <alignment horizontal="center" vertical="center"/>
      <protection/>
    </xf>
    <xf numFmtId="0" fontId="64" fillId="33" borderId="18" xfId="0" applyFont="1" applyFill="1" applyBorder="1" applyAlignment="1" applyProtection="1">
      <alignment horizontal="center" vertical="center"/>
      <protection/>
    </xf>
    <xf numFmtId="0" fontId="64" fillId="33" borderId="16" xfId="0" applyFont="1" applyFill="1" applyBorder="1" applyAlignment="1" applyProtection="1">
      <alignment horizontal="center" vertical="center"/>
      <protection/>
    </xf>
    <xf numFmtId="0" fontId="64" fillId="33" borderId="28" xfId="0" applyFont="1" applyFill="1" applyBorder="1" applyAlignment="1" applyProtection="1">
      <alignment horizontal="center" vertical="center"/>
      <protection/>
    </xf>
    <xf numFmtId="0" fontId="6" fillId="7" borderId="18" xfId="0" applyFont="1" applyFill="1" applyBorder="1" applyAlignment="1" applyProtection="1">
      <alignment horizontal="center" vertical="center"/>
      <protection/>
    </xf>
    <xf numFmtId="0" fontId="6" fillId="7" borderId="16" xfId="0" applyFont="1" applyFill="1" applyBorder="1" applyAlignment="1" applyProtection="1">
      <alignment horizontal="center" vertical="center"/>
      <protection/>
    </xf>
    <xf numFmtId="0" fontId="67" fillId="36" borderId="18" xfId="0" applyFont="1" applyFill="1" applyBorder="1" applyAlignment="1" applyProtection="1">
      <alignment horizontal="center" vertical="center" wrapText="1"/>
      <protection/>
    </xf>
    <xf numFmtId="0" fontId="67" fillId="36" borderId="16" xfId="0" applyFont="1" applyFill="1" applyBorder="1" applyAlignment="1" applyProtection="1">
      <alignment horizontal="center" vertical="center" wrapText="1"/>
      <protection/>
    </xf>
    <xf numFmtId="0" fontId="67" fillId="36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63" fillId="0" borderId="39" xfId="0" applyNumberFormat="1" applyFont="1" applyBorder="1" applyAlignment="1" applyProtection="1">
      <alignment horizontal="left" vertical="center"/>
      <protection locked="0"/>
    </xf>
    <xf numFmtId="1" fontId="63" fillId="0" borderId="40" xfId="0" applyNumberFormat="1" applyFont="1" applyBorder="1" applyAlignment="1" applyProtection="1">
      <alignment horizontal="left" vertical="center"/>
      <protection locked="0"/>
    </xf>
    <xf numFmtId="1" fontId="63" fillId="0" borderId="37" xfId="0" applyNumberFormat="1" applyFont="1" applyBorder="1" applyAlignment="1" applyProtection="1">
      <alignment horizontal="left" vertical="center"/>
      <protection locked="0"/>
    </xf>
    <xf numFmtId="171" fontId="63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6" fillId="0" borderId="33" xfId="44" applyNumberFormat="1" applyFont="1" applyBorder="1" applyAlignment="1" applyProtection="1">
      <alignment horizontal="center" vertical="center"/>
      <protection locked="0"/>
    </xf>
    <xf numFmtId="0" fontId="6" fillId="0" borderId="28" xfId="44" applyNumberFormat="1" applyFont="1" applyBorder="1" applyAlignment="1" applyProtection="1">
      <alignment horizontal="center" vertical="center"/>
      <protection locked="0"/>
    </xf>
    <xf numFmtId="0" fontId="6" fillId="0" borderId="15" xfId="44" applyNumberFormat="1" applyFont="1" applyBorder="1" applyAlignment="1" applyProtection="1">
      <alignment horizontal="center" vertical="center"/>
      <protection locked="0"/>
    </xf>
    <xf numFmtId="0" fontId="6" fillId="0" borderId="37" xfId="44" applyNumberFormat="1" applyFont="1" applyBorder="1" applyAlignment="1" applyProtection="1">
      <alignment horizontal="center" vertical="center"/>
      <protection/>
    </xf>
    <xf numFmtId="0" fontId="3" fillId="7" borderId="25" xfId="0" applyFont="1" applyFill="1" applyBorder="1" applyAlignment="1" applyProtection="1">
      <alignment horizontal="center" vertical="center" wrapText="1"/>
      <protection/>
    </xf>
    <xf numFmtId="0" fontId="3" fillId="7" borderId="2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1" fontId="36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8" fillId="0" borderId="0" xfId="46" applyFont="1" applyAlignment="1" applyProtection="1">
      <alignment vertical="center"/>
      <protection/>
    </xf>
    <xf numFmtId="0" fontId="69" fillId="37" borderId="13" xfId="0" applyFont="1" applyFill="1" applyBorder="1" applyAlignment="1" applyProtection="1">
      <alignment vertical="center"/>
      <protection/>
    </xf>
    <xf numFmtId="44" fontId="69" fillId="37" borderId="10" xfId="44" applyFont="1" applyFill="1" applyBorder="1" applyAlignment="1" applyProtection="1">
      <alignment horizontal="center" vertical="center"/>
      <protection/>
    </xf>
    <xf numFmtId="44" fontId="69" fillId="37" borderId="14" xfId="44" applyFont="1" applyFill="1" applyBorder="1" applyAlignment="1" applyProtection="1">
      <alignment horizontal="center" vertical="center"/>
      <protection/>
    </xf>
    <xf numFmtId="0" fontId="69" fillId="37" borderId="34" xfId="0" applyFont="1" applyFill="1" applyBorder="1" applyAlignment="1" applyProtection="1">
      <alignment horizontal="center" vertical="center"/>
      <protection/>
    </xf>
    <xf numFmtId="0" fontId="69" fillId="37" borderId="10" xfId="0" applyFont="1" applyFill="1" applyBorder="1" applyAlignment="1" applyProtection="1">
      <alignment horizontal="center" vertical="center"/>
      <protection/>
    </xf>
    <xf numFmtId="0" fontId="69" fillId="37" borderId="14" xfId="0" applyFont="1" applyFill="1" applyBorder="1" applyAlignment="1" applyProtection="1">
      <alignment horizontal="center" vertical="center"/>
      <protection/>
    </xf>
    <xf numFmtId="44" fontId="70" fillId="0" borderId="14" xfId="49" applyFont="1" applyBorder="1" applyAlignment="1" applyProtection="1">
      <alignment horizontal="center" vertical="center"/>
      <protection/>
    </xf>
    <xf numFmtId="175" fontId="70" fillId="0" borderId="11" xfId="49" applyNumberFormat="1" applyFont="1" applyBorder="1" applyAlignment="1" applyProtection="1">
      <alignment horizontal="center" vertical="center"/>
      <protection/>
    </xf>
    <xf numFmtId="44" fontId="70" fillId="34" borderId="15" xfId="49" applyFont="1" applyFill="1" applyBorder="1" applyAlignment="1" applyProtection="1">
      <alignment horizontal="center" vertical="center"/>
      <protection/>
    </xf>
    <xf numFmtId="44" fontId="70" fillId="0" borderId="0" xfId="49" applyFont="1" applyBorder="1" applyAlignment="1" applyProtection="1">
      <alignment horizontal="center" vertical="center"/>
      <protection/>
    </xf>
    <xf numFmtId="44" fontId="70" fillId="34" borderId="0" xfId="49" applyFont="1" applyFill="1" applyBorder="1" applyAlignment="1" applyProtection="1">
      <alignment horizontal="center" vertical="center"/>
      <protection/>
    </xf>
    <xf numFmtId="0" fontId="6" fillId="0" borderId="42" xfId="44" applyNumberFormat="1" applyFont="1" applyBorder="1" applyAlignment="1" applyProtection="1">
      <alignment horizontal="center" vertical="center"/>
      <protection/>
    </xf>
    <xf numFmtId="0" fontId="6" fillId="0" borderId="43" xfId="44" applyNumberFormat="1" applyFont="1" applyBorder="1" applyAlignment="1" applyProtection="1">
      <alignment horizontal="center" vertical="center"/>
      <protection/>
    </xf>
    <xf numFmtId="44" fontId="70" fillId="7" borderId="15" xfId="49" applyFont="1" applyFill="1" applyBorder="1" applyAlignment="1" applyProtection="1">
      <alignment horizontal="center" vertical="center"/>
      <protection/>
    </xf>
    <xf numFmtId="0" fontId="6" fillId="34" borderId="18" xfId="44" applyNumberFormat="1" applyFont="1" applyFill="1" applyBorder="1" applyAlignment="1" applyProtection="1">
      <alignment horizontal="center" vertical="center"/>
      <protection/>
    </xf>
    <xf numFmtId="0" fontId="69" fillId="37" borderId="41" xfId="44" applyNumberFormat="1" applyFont="1" applyFill="1" applyBorder="1" applyAlignment="1" applyProtection="1">
      <alignment horizontal="center" vertical="center"/>
      <protection/>
    </xf>
    <xf numFmtId="0" fontId="69" fillId="37" borderId="26" xfId="44" applyNumberFormat="1" applyFont="1" applyFill="1" applyBorder="1" applyAlignment="1" applyProtection="1">
      <alignment horizontal="center" vertical="center"/>
      <protection/>
    </xf>
    <xf numFmtId="0" fontId="69" fillId="37" borderId="16" xfId="44" applyNumberFormat="1" applyFont="1" applyFill="1" applyBorder="1" applyAlignment="1" applyProtection="1">
      <alignment horizontal="center" vertical="center"/>
      <protection/>
    </xf>
    <xf numFmtId="0" fontId="69" fillId="37" borderId="0" xfId="44" applyNumberFormat="1" applyFont="1" applyFill="1" applyBorder="1" applyAlignment="1" applyProtection="1">
      <alignment horizontal="center" vertical="center"/>
      <protection/>
    </xf>
    <xf numFmtId="44" fontId="71" fillId="34" borderId="15" xfId="49" applyFont="1" applyFill="1" applyBorder="1" applyAlignment="1" applyProtection="1">
      <alignment horizontal="center" vertical="center"/>
      <protection/>
    </xf>
    <xf numFmtId="0" fontId="72" fillId="0" borderId="15" xfId="44" applyNumberFormat="1" applyFont="1" applyBorder="1" applyAlignment="1" applyProtection="1">
      <alignment horizontal="center" vertical="center"/>
      <protection locked="0"/>
    </xf>
    <xf numFmtId="0" fontId="71" fillId="0" borderId="29" xfId="44" applyNumberFormat="1" applyFont="1" applyBorder="1" applyAlignment="1" applyProtection="1">
      <alignment horizontal="center" vertical="center"/>
      <protection locked="0"/>
    </xf>
    <xf numFmtId="0" fontId="71" fillId="0" borderId="44" xfId="44" applyNumberFormat="1" applyFont="1" applyBorder="1" applyAlignment="1" applyProtection="1">
      <alignment horizontal="center" vertical="center"/>
      <protection locked="0"/>
    </xf>
    <xf numFmtId="0" fontId="71" fillId="0" borderId="45" xfId="44" applyNumberFormat="1" applyFont="1" applyBorder="1" applyAlignment="1" applyProtection="1">
      <alignment horizontal="center" vertical="center"/>
      <protection locked="0"/>
    </xf>
    <xf numFmtId="0" fontId="71" fillId="0" borderId="42" xfId="44" applyNumberFormat="1" applyFont="1" applyBorder="1" applyAlignment="1" applyProtection="1">
      <alignment horizontal="center" vertical="center"/>
      <protection locked="0"/>
    </xf>
    <xf numFmtId="0" fontId="71" fillId="0" borderId="11" xfId="44" applyNumberFormat="1" applyFont="1" applyBorder="1" applyAlignment="1" applyProtection="1">
      <alignment horizontal="center" vertical="center"/>
      <protection locked="0"/>
    </xf>
    <xf numFmtId="0" fontId="71" fillId="0" borderId="46" xfId="44" applyNumberFormat="1" applyFont="1" applyBorder="1" applyAlignment="1" applyProtection="1">
      <alignment horizontal="center" vertical="center"/>
      <protection locked="0"/>
    </xf>
    <xf numFmtId="0" fontId="71" fillId="0" borderId="42" xfId="44" applyNumberFormat="1" applyFont="1" applyBorder="1" applyAlignment="1" applyProtection="1">
      <alignment horizontal="center" vertical="center"/>
      <protection locked="0"/>
    </xf>
    <xf numFmtId="0" fontId="71" fillId="0" borderId="11" xfId="44" applyNumberFormat="1" applyFont="1" applyBorder="1" applyAlignment="1" applyProtection="1">
      <alignment horizontal="center" vertical="center"/>
      <protection locked="0"/>
    </xf>
    <xf numFmtId="0" fontId="71" fillId="0" borderId="46" xfId="44" applyNumberFormat="1" applyFont="1" applyBorder="1" applyAlignment="1" applyProtection="1">
      <alignment horizontal="center" vertical="center"/>
      <protection locked="0"/>
    </xf>
    <xf numFmtId="0" fontId="71" fillId="0" borderId="47" xfId="44" applyNumberFormat="1" applyFont="1" applyBorder="1" applyAlignment="1" applyProtection="1">
      <alignment horizontal="center" vertical="center"/>
      <protection locked="0"/>
    </xf>
    <xf numFmtId="0" fontId="71" fillId="0" borderId="12" xfId="44" applyNumberFormat="1" applyFont="1" applyBorder="1" applyAlignment="1" applyProtection="1">
      <alignment horizontal="center" vertical="center"/>
      <protection locked="0"/>
    </xf>
    <xf numFmtId="0" fontId="71" fillId="0" borderId="48" xfId="44" applyNumberFormat="1" applyFont="1" applyBorder="1" applyAlignment="1" applyProtection="1">
      <alignment horizontal="center" vertical="center"/>
      <protection locked="0"/>
    </xf>
    <xf numFmtId="0" fontId="71" fillId="0" borderId="30" xfId="44" applyNumberFormat="1" applyFont="1" applyBorder="1" applyAlignment="1" applyProtection="1">
      <alignment horizontal="center" vertical="center"/>
      <protection locked="0"/>
    </xf>
    <xf numFmtId="0" fontId="71" fillId="0" borderId="43" xfId="44" applyNumberFormat="1" applyFont="1" applyBorder="1" applyAlignment="1" applyProtection="1">
      <alignment horizontal="center" vertical="center"/>
      <protection locked="0"/>
    </xf>
    <xf numFmtId="0" fontId="71" fillId="0" borderId="43" xfId="44" applyNumberFormat="1" applyFont="1" applyBorder="1" applyAlignment="1" applyProtection="1">
      <alignment horizontal="center" vertical="center"/>
      <protection locked="0"/>
    </xf>
    <xf numFmtId="0" fontId="71" fillId="0" borderId="49" xfId="44" applyNumberFormat="1" applyFont="1" applyBorder="1" applyAlignment="1" applyProtection="1">
      <alignment horizontal="center" vertical="center"/>
      <protection locked="0"/>
    </xf>
    <xf numFmtId="0" fontId="72" fillId="0" borderId="22" xfId="0" applyFont="1" applyBorder="1" applyAlignment="1" applyProtection="1">
      <alignment horizontal="center" vertical="center"/>
      <protection locked="0"/>
    </xf>
    <xf numFmtId="0" fontId="7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6" fillId="0" borderId="0" xfId="44" applyNumberFormat="1" applyFont="1" applyBorder="1" applyAlignment="1" applyProtection="1">
      <alignment vertical="center"/>
      <protection locked="0"/>
    </xf>
    <xf numFmtId="44" fontId="73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174" fontId="0" fillId="0" borderId="0" xfId="47" applyNumberFormat="1" applyFont="1" applyBorder="1" applyAlignment="1" applyProtection="1">
      <alignment horizontal="center"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4824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2</xdr:row>
      <xdr:rowOff>0</xdr:rowOff>
    </xdr:from>
    <xdr:to>
      <xdr:col>14</xdr:col>
      <xdr:colOff>66675</xdr:colOff>
      <xdr:row>7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0887075" y="1771650"/>
          <a:ext cx="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Client:</a:t>
          </a:r>
        </a:p>
      </xdr:txBody>
    </xdr:sp>
    <xdr:clientData/>
  </xdr:twoCellAnchor>
  <xdr:twoCellAnchor editAs="oneCell">
    <xdr:from>
      <xdr:col>0</xdr:col>
      <xdr:colOff>809625</xdr:colOff>
      <xdr:row>63</xdr:row>
      <xdr:rowOff>0</xdr:rowOff>
    </xdr:from>
    <xdr:to>
      <xdr:col>0</xdr:col>
      <xdr:colOff>1304925</xdr:colOff>
      <xdr:row>66</xdr:row>
      <xdr:rowOff>123825</xdr:rowOff>
    </xdr:to>
    <xdr:pic>
      <xdr:nvPicPr>
        <xdr:cNvPr id="2" name="Picture 29" descr="Sans tit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640550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9</xdr:row>
      <xdr:rowOff>66675</xdr:rowOff>
    </xdr:from>
    <xdr:to>
      <xdr:col>3</xdr:col>
      <xdr:colOff>428625</xdr:colOff>
      <xdr:row>13</xdr:row>
      <xdr:rowOff>28575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33051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0</xdr:row>
      <xdr:rowOff>390525</xdr:rowOff>
    </xdr:from>
    <xdr:to>
      <xdr:col>10</xdr:col>
      <xdr:colOff>800100</xdr:colOff>
      <xdr:row>1</xdr:row>
      <xdr:rowOff>342900</xdr:rowOff>
    </xdr:to>
    <xdr:sp>
      <xdr:nvSpPr>
        <xdr:cNvPr id="4" name="Rectangle 2"/>
        <xdr:cNvSpPr>
          <a:spLocks/>
        </xdr:cNvSpPr>
      </xdr:nvSpPr>
      <xdr:spPr>
        <a:xfrm>
          <a:off x="1762125" y="390525"/>
          <a:ext cx="7172325" cy="838200"/>
        </a:xfrm>
        <a:prstGeom prst="rect">
          <a:avLst/>
        </a:prstGeom>
        <a:solidFill>
          <a:srgbClr val="10253F"/>
        </a:solidFill>
        <a:ln w="9525" cmpd="sng">
          <a:solidFill>
            <a:srgbClr val="4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438150</xdr:colOff>
      <xdr:row>1</xdr:row>
      <xdr:rowOff>781050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76200"/>
          <a:ext cx="1590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523875</xdr:rowOff>
    </xdr:from>
    <xdr:to>
      <xdr:col>10</xdr:col>
      <xdr:colOff>628650</xdr:colOff>
      <xdr:row>1</xdr:row>
      <xdr:rowOff>171450</xdr:rowOff>
    </xdr:to>
    <xdr:sp>
      <xdr:nvSpPr>
        <xdr:cNvPr id="6" name="ZoneTexte 3"/>
        <xdr:cNvSpPr txBox="1">
          <a:spLocks noChangeArrowheads="1"/>
        </xdr:cNvSpPr>
      </xdr:nvSpPr>
      <xdr:spPr>
        <a:xfrm>
          <a:off x="1819275" y="523875"/>
          <a:ext cx="6943725" cy="533400"/>
        </a:xfrm>
        <a:prstGeom prst="rect">
          <a:avLst/>
        </a:prstGeom>
        <a:solidFill>
          <a:srgbClr val="10253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FFFF"/>
              </a:solidFill>
            </a:rPr>
            <a:t>Bon de Commande Noël 2016 - Offre Spéciale </a:t>
          </a:r>
        </a:p>
      </xdr:txBody>
    </xdr:sp>
    <xdr:clientData/>
  </xdr:twoCellAnchor>
  <xdr:twoCellAnchor editAs="oneCell">
    <xdr:from>
      <xdr:col>10</xdr:col>
      <xdr:colOff>476250</xdr:colOff>
      <xdr:row>0</xdr:row>
      <xdr:rowOff>257175</xdr:rowOff>
    </xdr:from>
    <xdr:to>
      <xdr:col>13</xdr:col>
      <xdr:colOff>561975</xdr:colOff>
      <xdr:row>1</xdr:row>
      <xdr:rowOff>695325</xdr:rowOff>
    </xdr:to>
    <xdr:pic>
      <xdr:nvPicPr>
        <xdr:cNvPr id="7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10600" y="257175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ocolatsl&#233;onidas@outlook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6"/>
  <sheetViews>
    <sheetView showGridLines="0" tabSelected="1" zoomScale="145" zoomScaleNormal="145" zoomScalePageLayoutView="0" workbookViewId="0" topLeftCell="A1">
      <selection activeCell="E13" sqref="E13"/>
    </sheetView>
  </sheetViews>
  <sheetFormatPr defaultColWidth="11.421875" defaultRowHeight="12.75"/>
  <cols>
    <col min="1" max="1" width="20.28125" style="4" customWidth="1"/>
    <col min="2" max="2" width="8.140625" style="4" customWidth="1"/>
    <col min="3" max="3" width="8.8515625" style="5" customWidth="1"/>
    <col min="4" max="4" width="10.421875" style="6" customWidth="1"/>
    <col min="5" max="5" width="9.57421875" style="6" customWidth="1"/>
    <col min="6" max="6" width="10.421875" style="6" customWidth="1"/>
    <col min="7" max="7" width="8.7109375" style="6" customWidth="1"/>
    <col min="8" max="8" width="11.28125" style="6" customWidth="1"/>
    <col min="9" max="9" width="15.140625" style="5" customWidth="1"/>
    <col min="10" max="10" width="19.140625" style="4" customWidth="1"/>
    <col min="11" max="11" width="15.00390625" style="5" customWidth="1"/>
    <col min="12" max="13" width="7.421875" style="6" customWidth="1"/>
    <col min="14" max="14" width="10.421875" style="6" customWidth="1"/>
    <col min="15" max="15" width="21.57421875" style="5" customWidth="1"/>
    <col min="16" max="16384" width="11.421875" style="5" customWidth="1"/>
  </cols>
  <sheetData>
    <row r="1" spans="1:14" s="16" customFormat="1" ht="69.75" customHeight="1">
      <c r="A1" s="40"/>
      <c r="B1" s="40"/>
      <c r="D1" s="189"/>
      <c r="E1" s="189"/>
      <c r="F1" s="189"/>
      <c r="G1" s="189"/>
      <c r="H1" s="189"/>
      <c r="J1" s="15"/>
      <c r="L1" s="189"/>
      <c r="M1" s="189"/>
      <c r="N1" s="189"/>
    </row>
    <row r="2" spans="1:14" s="16" customFormat="1" ht="69.75" customHeight="1">
      <c r="A2" s="40"/>
      <c r="B2" s="40"/>
      <c r="D2" s="189"/>
      <c r="E2" s="190"/>
      <c r="F2" s="189"/>
      <c r="G2" s="189"/>
      <c r="H2" s="189"/>
      <c r="J2" s="15"/>
      <c r="L2" s="189"/>
      <c r="M2" s="189"/>
      <c r="N2" s="189"/>
    </row>
    <row r="3" spans="1:10" s="3" customFormat="1" ht="16.5" customHeight="1">
      <c r="A3" s="22" t="s">
        <v>22</v>
      </c>
      <c r="B3" s="10"/>
      <c r="C3" s="117"/>
      <c r="D3" s="117"/>
      <c r="E3" s="117"/>
      <c r="F3" s="117"/>
      <c r="G3" s="117"/>
      <c r="H3" s="117"/>
      <c r="I3" s="117"/>
      <c r="J3" s="117"/>
    </row>
    <row r="4" spans="1:10" s="3" customFormat="1" ht="16.5" customHeight="1">
      <c r="A4" s="23" t="s">
        <v>1</v>
      </c>
      <c r="B4" s="10"/>
      <c r="C4" s="132"/>
      <c r="D4" s="132"/>
      <c r="E4" s="132"/>
      <c r="F4" s="132"/>
      <c r="G4" s="132"/>
      <c r="H4" s="132"/>
      <c r="I4" s="132"/>
      <c r="J4" s="132"/>
    </row>
    <row r="5" spans="1:10" s="3" customFormat="1" ht="16.5" customHeight="1">
      <c r="A5" s="23" t="s">
        <v>13</v>
      </c>
      <c r="B5" s="10"/>
      <c r="C5" s="132"/>
      <c r="D5" s="132"/>
      <c r="E5" s="132"/>
      <c r="F5" s="132"/>
      <c r="G5" s="132"/>
      <c r="H5" s="132"/>
      <c r="I5" s="132"/>
      <c r="J5" s="132"/>
    </row>
    <row r="6" spans="1:10" s="3" customFormat="1" ht="16.5" customHeight="1">
      <c r="A6" s="23" t="s">
        <v>14</v>
      </c>
      <c r="C6" s="133"/>
      <c r="D6" s="133"/>
      <c r="E6" s="133"/>
      <c r="F6" s="133"/>
      <c r="G6" s="133"/>
      <c r="H6" s="133"/>
      <c r="I6" s="133"/>
      <c r="J6" s="133"/>
    </row>
    <row r="7" spans="1:6" s="3" customFormat="1" ht="16.5" customHeight="1">
      <c r="A7" s="23" t="s">
        <v>2</v>
      </c>
      <c r="C7" s="134"/>
      <c r="D7" s="134"/>
      <c r="E7" s="134"/>
      <c r="F7" s="134"/>
    </row>
    <row r="8" spans="1:14" s="3" customFormat="1" ht="16.5" customHeight="1">
      <c r="A8" s="23" t="s">
        <v>15</v>
      </c>
      <c r="B8" s="8"/>
      <c r="C8" s="134"/>
      <c r="D8" s="134"/>
      <c r="E8" s="134"/>
      <c r="F8" s="134"/>
      <c r="L8" s="135"/>
      <c r="M8" s="135"/>
      <c r="N8" s="135"/>
    </row>
    <row r="9" spans="1:14" s="192" customFormat="1" ht="16.5" customHeight="1">
      <c r="A9" s="116" t="s">
        <v>39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91"/>
      <c r="M9" s="191"/>
      <c r="N9" s="191"/>
    </row>
    <row r="10" spans="1:14" s="3" customFormat="1" ht="16.5" customHeight="1">
      <c r="A10" s="8"/>
      <c r="B10" s="8"/>
      <c r="C10" s="8"/>
      <c r="D10" s="8"/>
      <c r="M10" s="12"/>
      <c r="N10" s="12"/>
    </row>
    <row r="11" spans="1:14" s="3" customFormat="1" ht="16.5" customHeight="1">
      <c r="A11" s="8"/>
      <c r="B11" s="8"/>
      <c r="C11" s="8"/>
      <c r="D11" s="8"/>
      <c r="E11" s="147" t="s">
        <v>40</v>
      </c>
      <c r="F11" s="193"/>
      <c r="G11" s="193"/>
      <c r="H11" s="192"/>
      <c r="I11" s="192"/>
      <c r="J11" s="148" t="s">
        <v>38</v>
      </c>
      <c r="K11" s="9"/>
      <c r="L11" s="9"/>
      <c r="M11" s="9"/>
      <c r="N11" s="9"/>
    </row>
    <row r="12" spans="1:14" s="3" customFormat="1" ht="16.5" customHeight="1">
      <c r="A12" s="8"/>
      <c r="B12" s="8"/>
      <c r="C12" s="8"/>
      <c r="D12" s="8"/>
      <c r="E12" s="210" t="s">
        <v>41</v>
      </c>
      <c r="F12" s="210"/>
      <c r="G12" s="210"/>
      <c r="H12" s="210"/>
      <c r="I12" s="210"/>
      <c r="J12" s="210"/>
      <c r="K12" s="210"/>
      <c r="L12" s="11"/>
      <c r="M12" s="11"/>
      <c r="N12" s="11"/>
    </row>
    <row r="13" spans="1:14" s="3" customFormat="1" ht="16.5" customHeight="1">
      <c r="A13" s="8"/>
      <c r="B13" s="8"/>
      <c r="C13" s="8"/>
      <c r="D13" s="8"/>
      <c r="E13" s="194" t="s">
        <v>42</v>
      </c>
      <c r="F13" s="149" t="s">
        <v>43</v>
      </c>
      <c r="L13" s="11"/>
      <c r="M13" s="11"/>
      <c r="N13" s="11"/>
    </row>
    <row r="14" spans="1:14" s="3" customFormat="1" ht="16.5" customHeight="1">
      <c r="A14" s="8"/>
      <c r="B14" s="8"/>
      <c r="C14" s="8"/>
      <c r="D14" s="8"/>
      <c r="E14" s="8"/>
      <c r="F14" s="8"/>
      <c r="G14" s="8"/>
      <c r="H14" s="12"/>
      <c r="I14" s="2"/>
      <c r="J14" s="11"/>
      <c r="K14" s="11"/>
      <c r="L14" s="11"/>
      <c r="M14" s="11"/>
      <c r="N14" s="11"/>
    </row>
    <row r="15" spans="1:11" s="1" customFormat="1" ht="16.5" customHeight="1">
      <c r="A15" s="195"/>
      <c r="B15" s="195"/>
      <c r="C15" s="196"/>
      <c r="D15" s="196"/>
      <c r="E15" s="196"/>
      <c r="F15" s="196"/>
      <c r="G15" s="196"/>
      <c r="H15" s="26"/>
      <c r="I15" s="24"/>
      <c r="J15" s="25"/>
      <c r="K15" s="25"/>
    </row>
    <row r="16" spans="1:11" s="1" customFormat="1" ht="17.25" customHeight="1">
      <c r="A16" s="197"/>
      <c r="B16" s="198"/>
      <c r="C16" s="198"/>
      <c r="D16" s="197"/>
      <c r="E16" s="197"/>
      <c r="F16" s="198"/>
      <c r="G16" s="198"/>
      <c r="H16" s="27"/>
      <c r="I16" s="24"/>
      <c r="J16" s="25"/>
      <c r="K16" s="25"/>
    </row>
    <row r="17" spans="1:11" s="1" customFormat="1" ht="38.25" customHeight="1">
      <c r="A17" s="150" t="s">
        <v>12</v>
      </c>
      <c r="B17" s="151" t="s">
        <v>26</v>
      </c>
      <c r="C17" s="152"/>
      <c r="D17" s="153" t="s">
        <v>27</v>
      </c>
      <c r="E17" s="153"/>
      <c r="F17" s="154" t="s">
        <v>45</v>
      </c>
      <c r="G17" s="155"/>
      <c r="H17" s="126" t="s">
        <v>24</v>
      </c>
      <c r="I17" s="31"/>
      <c r="J17" s="25"/>
      <c r="K17" s="25"/>
    </row>
    <row r="18" spans="1:11" s="1" customFormat="1" ht="14.25" customHeight="1">
      <c r="A18" s="32"/>
      <c r="B18" s="33" t="s">
        <v>0</v>
      </c>
      <c r="C18" s="29"/>
      <c r="D18" s="34" t="s">
        <v>0</v>
      </c>
      <c r="E18" s="30"/>
      <c r="F18" s="34" t="s">
        <v>0</v>
      </c>
      <c r="G18" s="30"/>
      <c r="H18" s="127"/>
      <c r="I18" s="31"/>
      <c r="J18" s="25"/>
      <c r="K18" s="25"/>
    </row>
    <row r="19" spans="1:9" s="1" customFormat="1" ht="17.25" customHeight="1">
      <c r="A19" s="207" t="s">
        <v>3</v>
      </c>
      <c r="B19" s="18"/>
      <c r="C19" s="156" t="str">
        <f aca="true" t="shared" si="0" ref="C19:C24">IF(B19="","0",B19*8)</f>
        <v>0</v>
      </c>
      <c r="D19" s="19"/>
      <c r="E19" s="157" t="str">
        <f aca="true" t="shared" si="1" ref="E19:E24">IF(D19="","0",D19*15)</f>
        <v>0</v>
      </c>
      <c r="F19" s="21"/>
      <c r="G19" s="156" t="str">
        <f>IF(F19="","0",F19*30)</f>
        <v>0</v>
      </c>
      <c r="H19" s="158">
        <f aca="true" t="shared" si="2" ref="H19:H24">C19+E19+G19</f>
        <v>0</v>
      </c>
      <c r="I19" s="31"/>
    </row>
    <row r="20" spans="1:9" s="1" customFormat="1" ht="18" customHeight="1">
      <c r="A20" s="208" t="s">
        <v>46</v>
      </c>
      <c r="B20" s="18"/>
      <c r="C20" s="156" t="str">
        <f t="shared" si="0"/>
        <v>0</v>
      </c>
      <c r="D20" s="20"/>
      <c r="E20" s="157" t="str">
        <f t="shared" si="1"/>
        <v>0</v>
      </c>
      <c r="F20" s="21"/>
      <c r="G20" s="156" t="str">
        <f>IF(F20="","0",F20*29)</f>
        <v>0</v>
      </c>
      <c r="H20" s="158">
        <f t="shared" si="2"/>
        <v>0</v>
      </c>
      <c r="I20" s="31"/>
    </row>
    <row r="21" spans="1:9" s="1" customFormat="1" ht="16.5" customHeight="1">
      <c r="A21" s="208" t="s">
        <v>47</v>
      </c>
      <c r="B21" s="18"/>
      <c r="C21" s="156" t="str">
        <f t="shared" si="0"/>
        <v>0</v>
      </c>
      <c r="D21" s="20"/>
      <c r="E21" s="157" t="str">
        <f t="shared" si="1"/>
        <v>0</v>
      </c>
      <c r="F21" s="21"/>
      <c r="G21" s="156" t="str">
        <f>IF(F21="","0",F21*29)</f>
        <v>0</v>
      </c>
      <c r="H21" s="158">
        <f t="shared" si="2"/>
        <v>0</v>
      </c>
      <c r="I21" s="31"/>
    </row>
    <row r="22" spans="1:9" s="1" customFormat="1" ht="16.5" customHeight="1">
      <c r="A22" s="208" t="s">
        <v>48</v>
      </c>
      <c r="B22" s="18"/>
      <c r="C22" s="156" t="str">
        <f t="shared" si="0"/>
        <v>0</v>
      </c>
      <c r="D22" s="20"/>
      <c r="E22" s="157" t="str">
        <f t="shared" si="1"/>
        <v>0</v>
      </c>
      <c r="F22" s="21"/>
      <c r="G22" s="156" t="str">
        <f>IF(F22="","0",F22*29)</f>
        <v>0</v>
      </c>
      <c r="H22" s="158">
        <f t="shared" si="2"/>
        <v>0</v>
      </c>
      <c r="I22" s="31"/>
    </row>
    <row r="23" spans="1:9" s="1" customFormat="1" ht="16.5" customHeight="1">
      <c r="A23" s="28" t="s">
        <v>11</v>
      </c>
      <c r="B23" s="18"/>
      <c r="C23" s="156" t="str">
        <f t="shared" si="0"/>
        <v>0</v>
      </c>
      <c r="D23" s="20"/>
      <c r="E23" s="157" t="str">
        <f t="shared" si="1"/>
        <v>0</v>
      </c>
      <c r="F23" s="21"/>
      <c r="G23" s="156" t="str">
        <f>IF(F23="","0",F23*29)</f>
        <v>0</v>
      </c>
      <c r="H23" s="158">
        <f t="shared" si="2"/>
        <v>0</v>
      </c>
      <c r="I23" s="36" t="s">
        <v>36</v>
      </c>
    </row>
    <row r="24" spans="1:9" s="1" customFormat="1" ht="16.5" customHeight="1">
      <c r="A24" s="209" t="s">
        <v>49</v>
      </c>
      <c r="B24" s="18"/>
      <c r="C24" s="156" t="str">
        <f t="shared" si="0"/>
        <v>0</v>
      </c>
      <c r="D24" s="20"/>
      <c r="E24" s="157" t="str">
        <f t="shared" si="1"/>
        <v>0</v>
      </c>
      <c r="F24" s="21"/>
      <c r="G24" s="156" t="str">
        <f>IF(F24="","0",F24*29)</f>
        <v>0</v>
      </c>
      <c r="H24" s="158">
        <f t="shared" si="2"/>
        <v>0</v>
      </c>
      <c r="I24" s="158">
        <f>H19+H20+H21+H22+H23+H24</f>
        <v>0</v>
      </c>
    </row>
    <row r="25" spans="1:9" s="1" customFormat="1" ht="16.5" customHeight="1">
      <c r="A25" s="38"/>
      <c r="B25" s="38">
        <f>SUM(B19:B24)</f>
        <v>0</v>
      </c>
      <c r="C25" s="159">
        <f>B25*1</f>
        <v>0</v>
      </c>
      <c r="D25" s="41">
        <f>SUM(D19:D24)</f>
        <v>0</v>
      </c>
      <c r="E25" s="159">
        <f>D25*3</f>
        <v>0</v>
      </c>
      <c r="F25" s="42">
        <f>SUM(F19:F24)</f>
        <v>0</v>
      </c>
      <c r="G25" s="159">
        <f>F25*6</f>
        <v>0</v>
      </c>
      <c r="H25" s="160">
        <f>SUM(H19:H24)</f>
        <v>0</v>
      </c>
      <c r="I25" s="31"/>
    </row>
    <row r="26" spans="1:9" s="1" customFormat="1" ht="16.5" customHeight="1">
      <c r="A26" s="39" t="s">
        <v>35</v>
      </c>
      <c r="B26" s="38"/>
      <c r="C26" s="35">
        <v>1</v>
      </c>
      <c r="D26" s="205"/>
      <c r="E26" s="35">
        <v>3</v>
      </c>
      <c r="F26" s="206"/>
      <c r="G26" s="35">
        <v>6</v>
      </c>
      <c r="H26" s="37"/>
      <c r="I26" s="31"/>
    </row>
    <row r="27" spans="1:8" ht="12.75">
      <c r="A27" s="40"/>
      <c r="B27" s="40"/>
      <c r="C27" s="63"/>
      <c r="D27" s="64"/>
      <c r="E27" s="64"/>
      <c r="F27" s="64"/>
      <c r="G27" s="64"/>
      <c r="H27" s="64"/>
    </row>
    <row r="28" spans="1:9" s="1" customFormat="1" ht="24.75" customHeight="1">
      <c r="A28" s="43">
        <f>C25+E25+G25</f>
        <v>0</v>
      </c>
      <c r="B28" s="88" t="s">
        <v>25</v>
      </c>
      <c r="C28" s="88"/>
      <c r="D28" s="88"/>
      <c r="E28" s="88"/>
      <c r="F28" s="88"/>
      <c r="G28" s="88"/>
      <c r="H28" s="88"/>
      <c r="I28" s="31"/>
    </row>
    <row r="29" spans="1:9" s="1" customFormat="1" ht="16.5" customHeight="1">
      <c r="A29" s="199"/>
      <c r="B29" s="199"/>
      <c r="C29" s="199"/>
      <c r="D29" s="199"/>
      <c r="E29" s="199"/>
      <c r="F29" s="199"/>
      <c r="G29" s="199"/>
      <c r="H29" s="199"/>
      <c r="I29" s="44"/>
    </row>
    <row r="30" spans="1:9" s="1" customFormat="1" ht="16.5" customHeight="1">
      <c r="A30" s="94" t="s">
        <v>50</v>
      </c>
      <c r="B30" s="95"/>
      <c r="C30" s="95"/>
      <c r="D30" s="95"/>
      <c r="E30" s="95"/>
      <c r="F30" s="95"/>
      <c r="G30" s="95"/>
      <c r="H30" s="96"/>
      <c r="I30" s="144" t="s">
        <v>23</v>
      </c>
    </row>
    <row r="31" spans="1:9" s="1" customFormat="1" ht="39.75" customHeight="1">
      <c r="A31" s="97"/>
      <c r="B31" s="98"/>
      <c r="C31" s="98"/>
      <c r="D31" s="98"/>
      <c r="E31" s="98"/>
      <c r="F31" s="98"/>
      <c r="G31" s="98"/>
      <c r="H31" s="99"/>
      <c r="I31" s="145"/>
    </row>
    <row r="32" spans="1:9" s="1" customFormat="1" ht="42" customHeight="1">
      <c r="A32" s="165" t="s">
        <v>12</v>
      </c>
      <c r="B32" s="166"/>
      <c r="C32" s="167" t="s">
        <v>51</v>
      </c>
      <c r="D32" s="167"/>
      <c r="E32" s="168" t="s">
        <v>44</v>
      </c>
      <c r="F32" s="168"/>
      <c r="G32" s="168"/>
      <c r="H32" s="45" t="s">
        <v>24</v>
      </c>
      <c r="I32" s="83"/>
    </row>
    <row r="33" spans="1:9" s="1" customFormat="1" ht="21.75" customHeight="1">
      <c r="A33" s="92" t="s">
        <v>52</v>
      </c>
      <c r="B33" s="93"/>
      <c r="C33" s="171"/>
      <c r="D33" s="183"/>
      <c r="E33" s="171"/>
      <c r="F33" s="172"/>
      <c r="G33" s="173"/>
      <c r="H33" s="158">
        <f>(C33*9)+(E33*17)</f>
        <v>0</v>
      </c>
      <c r="I33" s="163">
        <f>(C33*1)+(E33*3)</f>
        <v>0</v>
      </c>
    </row>
    <row r="34" spans="1:9" s="1" customFormat="1" ht="19.5" customHeight="1">
      <c r="A34" s="161" t="s">
        <v>53</v>
      </c>
      <c r="B34" s="162"/>
      <c r="C34" s="174"/>
      <c r="D34" s="184"/>
      <c r="E34" s="174"/>
      <c r="F34" s="175"/>
      <c r="G34" s="176"/>
      <c r="H34" s="158">
        <f>(C34*7.5)+(E34*14.5)</f>
        <v>0</v>
      </c>
      <c r="I34" s="163">
        <f>(C34*1)+(E34*1.5)</f>
        <v>0</v>
      </c>
    </row>
    <row r="35" spans="1:9" s="1" customFormat="1" ht="21.75" customHeight="1">
      <c r="A35" s="161" t="s">
        <v>54</v>
      </c>
      <c r="B35" s="162"/>
      <c r="C35" s="178"/>
      <c r="D35" s="185"/>
      <c r="E35" s="177"/>
      <c r="F35" s="178"/>
      <c r="G35" s="179"/>
      <c r="H35" s="158">
        <f>(C35*7.5)+(E35*14.5)</f>
        <v>0</v>
      </c>
      <c r="I35" s="163">
        <f>(C35*1)+(E35*1.5)</f>
        <v>0</v>
      </c>
    </row>
    <row r="36" spans="1:9" s="1" customFormat="1" ht="21.75" customHeight="1">
      <c r="A36" s="161" t="s">
        <v>7</v>
      </c>
      <c r="B36" s="162"/>
      <c r="C36" s="180"/>
      <c r="D36" s="186"/>
      <c r="E36" s="180"/>
      <c r="F36" s="181"/>
      <c r="G36" s="182"/>
      <c r="H36" s="158">
        <f>(C36*7.5)+(E36*14.5)</f>
        <v>0</v>
      </c>
      <c r="I36" s="163">
        <f>(C36*1)+(E36*1.5)</f>
        <v>0</v>
      </c>
    </row>
    <row r="37" spans="1:9" s="1" customFormat="1" ht="17.25" customHeight="1">
      <c r="A37" s="100" t="s">
        <v>34</v>
      </c>
      <c r="B37" s="100"/>
      <c r="C37" s="46"/>
      <c r="D37" s="35">
        <v>1</v>
      </c>
      <c r="E37" s="35"/>
      <c r="F37" s="35"/>
      <c r="G37" s="35">
        <v>3</v>
      </c>
      <c r="H37" s="47"/>
      <c r="I37" s="36" t="s">
        <v>36</v>
      </c>
    </row>
    <row r="38" spans="1:9" s="1" customFormat="1" ht="28.5" customHeight="1">
      <c r="A38" s="43">
        <f>I33+I34+I35+I36</f>
        <v>0</v>
      </c>
      <c r="B38" s="88" t="s">
        <v>25</v>
      </c>
      <c r="C38" s="88"/>
      <c r="D38" s="88"/>
      <c r="E38" s="88"/>
      <c r="F38" s="88"/>
      <c r="G38" s="88"/>
      <c r="H38" s="88"/>
      <c r="I38" s="158">
        <f>H33+H34+H35+H36</f>
        <v>0</v>
      </c>
    </row>
    <row r="39" spans="1:9" s="1" customFormat="1" ht="16.5" customHeight="1">
      <c r="A39" s="48"/>
      <c r="B39" s="48"/>
      <c r="C39" s="48"/>
      <c r="D39" s="48"/>
      <c r="E39" s="48"/>
      <c r="F39" s="48"/>
      <c r="G39" s="48"/>
      <c r="H39" s="25"/>
      <c r="I39" s="7"/>
    </row>
    <row r="40" spans="1:9" s="13" customFormat="1" ht="16.5" customHeight="1">
      <c r="A40" s="94" t="s">
        <v>55</v>
      </c>
      <c r="B40" s="95"/>
      <c r="C40" s="95"/>
      <c r="D40" s="95"/>
      <c r="E40" s="95"/>
      <c r="F40" s="95"/>
      <c r="G40" s="96"/>
      <c r="H40" s="200"/>
      <c r="I40" s="201"/>
    </row>
    <row r="41" spans="1:9" s="1" customFormat="1" ht="41.25" customHeight="1">
      <c r="A41" s="146"/>
      <c r="B41" s="131"/>
      <c r="C41" s="131"/>
      <c r="D41" s="131"/>
      <c r="E41" s="98"/>
      <c r="F41" s="98"/>
      <c r="G41" s="99"/>
      <c r="H41" s="14"/>
      <c r="I41" s="17"/>
    </row>
    <row r="42" spans="1:10" s="1" customFormat="1" ht="16.5" customHeight="1">
      <c r="A42" s="118" t="s">
        <v>12</v>
      </c>
      <c r="B42" s="119"/>
      <c r="C42" s="143" t="s">
        <v>57</v>
      </c>
      <c r="D42" s="119"/>
      <c r="E42" s="104" t="s">
        <v>32</v>
      </c>
      <c r="F42" s="104"/>
      <c r="G42" s="105"/>
      <c r="H42" s="36"/>
      <c r="I42" s="164" t="s">
        <v>36</v>
      </c>
      <c r="J42" s="14"/>
    </row>
    <row r="43" spans="1:10" s="1" customFormat="1" ht="16.5" customHeight="1">
      <c r="A43" s="118" t="s">
        <v>8</v>
      </c>
      <c r="B43" s="119"/>
      <c r="C43" s="140"/>
      <c r="D43" s="141"/>
      <c r="E43" s="142"/>
      <c r="F43" s="142"/>
      <c r="G43" s="142"/>
      <c r="H43" s="60">
        <f>(C43*10)+(E43*19.5)</f>
        <v>0</v>
      </c>
      <c r="I43" s="204"/>
      <c r="J43" s="14"/>
    </row>
    <row r="44" spans="1:10" s="1" customFormat="1" ht="23.25" customHeight="1">
      <c r="A44" s="118" t="s">
        <v>56</v>
      </c>
      <c r="B44" s="119"/>
      <c r="C44" s="140"/>
      <c r="D44" s="141"/>
      <c r="E44" s="142"/>
      <c r="F44" s="142"/>
      <c r="G44" s="142"/>
      <c r="H44" s="60">
        <f>(C44*10)+(E44*19.5)</f>
        <v>0</v>
      </c>
      <c r="I44" s="158">
        <f>H43+H44</f>
        <v>0</v>
      </c>
      <c r="J44" s="14"/>
    </row>
    <row r="45" spans="1:10" s="1" customFormat="1" ht="16.5" customHeight="1">
      <c r="A45" s="50" t="s">
        <v>34</v>
      </c>
      <c r="B45" s="50"/>
      <c r="C45" s="50"/>
      <c r="D45" s="51">
        <v>2</v>
      </c>
      <c r="E45" s="51"/>
      <c r="F45" s="51"/>
      <c r="G45" s="51">
        <v>4</v>
      </c>
      <c r="H45" s="50"/>
      <c r="I45" s="7"/>
      <c r="J45" s="14"/>
    </row>
    <row r="46" spans="1:10" s="1" customFormat="1" ht="16.5" customHeight="1">
      <c r="A46" s="43">
        <f>C44*2+C43*2+(E44*4+E43*4)</f>
        <v>0</v>
      </c>
      <c r="B46" s="88" t="s">
        <v>25</v>
      </c>
      <c r="C46" s="88"/>
      <c r="D46" s="88"/>
      <c r="E46" s="88"/>
      <c r="F46" s="88"/>
      <c r="G46" s="88"/>
      <c r="H46" s="88"/>
      <c r="I46" s="44"/>
      <c r="J46" s="25"/>
    </row>
    <row r="47" spans="1:10" s="1" customFormat="1" ht="16.5" customHeight="1">
      <c r="A47" s="14"/>
      <c r="B47" s="14"/>
      <c r="C47" s="14"/>
      <c r="D47" s="14"/>
      <c r="E47" s="14"/>
      <c r="F47" s="14"/>
      <c r="G47" s="14"/>
      <c r="H47" s="14"/>
      <c r="I47" s="25"/>
      <c r="J47" s="25"/>
    </row>
    <row r="48" spans="1:10" s="1" customFormat="1" ht="16.5" customHeight="1">
      <c r="A48" s="136" t="s">
        <v>28</v>
      </c>
      <c r="B48" s="136"/>
      <c r="C48" s="136"/>
      <c r="D48" s="120" t="s">
        <v>10</v>
      </c>
      <c r="E48" s="123" t="s">
        <v>4</v>
      </c>
      <c r="F48" s="128" t="s">
        <v>37</v>
      </c>
      <c r="G48" s="137" t="s">
        <v>0</v>
      </c>
      <c r="H48" s="89" t="s">
        <v>30</v>
      </c>
      <c r="I48" s="113" t="s">
        <v>29</v>
      </c>
      <c r="J48" s="113" t="s">
        <v>33</v>
      </c>
    </row>
    <row r="49" spans="1:10" s="1" customFormat="1" ht="16.5" customHeight="1">
      <c r="A49" s="136"/>
      <c r="B49" s="136"/>
      <c r="C49" s="136"/>
      <c r="D49" s="121"/>
      <c r="E49" s="124"/>
      <c r="F49" s="129"/>
      <c r="G49" s="138"/>
      <c r="H49" s="90"/>
      <c r="I49" s="114"/>
      <c r="J49" s="114"/>
    </row>
    <row r="50" spans="1:10" s="1" customFormat="1" ht="39.75" customHeight="1">
      <c r="A50" s="136"/>
      <c r="B50" s="136"/>
      <c r="C50" s="136"/>
      <c r="D50" s="122"/>
      <c r="E50" s="125"/>
      <c r="F50" s="130"/>
      <c r="G50" s="139"/>
      <c r="H50" s="91"/>
      <c r="I50" s="115"/>
      <c r="J50" s="115"/>
    </row>
    <row r="51" spans="1:10" s="1" customFormat="1" ht="31.5" customHeight="1">
      <c r="A51" s="107" t="s">
        <v>65</v>
      </c>
      <c r="B51" s="108"/>
      <c r="C51" s="109"/>
      <c r="D51" s="49" t="s">
        <v>20</v>
      </c>
      <c r="E51" s="52">
        <v>36.5</v>
      </c>
      <c r="F51" s="53">
        <v>31</v>
      </c>
      <c r="G51" s="170"/>
      <c r="H51" s="169">
        <f aca="true" t="shared" si="3" ref="H51:H61">F51*G51</f>
        <v>0</v>
      </c>
      <c r="I51" s="60">
        <f>J51*G51</f>
        <v>0</v>
      </c>
      <c r="J51" s="61">
        <v>3</v>
      </c>
    </row>
    <row r="52" spans="1:10" s="1" customFormat="1" ht="30.75" customHeight="1">
      <c r="A52" s="110" t="s">
        <v>66</v>
      </c>
      <c r="B52" s="111"/>
      <c r="C52" s="112"/>
      <c r="D52" s="54" t="s">
        <v>58</v>
      </c>
      <c r="E52" s="55">
        <v>33.95</v>
      </c>
      <c r="F52" s="56">
        <v>31</v>
      </c>
      <c r="G52" s="170"/>
      <c r="H52" s="169">
        <f t="shared" si="3"/>
        <v>0</v>
      </c>
      <c r="I52" s="60">
        <f aca="true" t="shared" si="4" ref="I52:I61">J52*G52</f>
        <v>0</v>
      </c>
      <c r="J52" s="61">
        <v>3</v>
      </c>
    </row>
    <row r="53" spans="1:10" s="1" customFormat="1" ht="30.75" customHeight="1">
      <c r="A53" s="107" t="s">
        <v>67</v>
      </c>
      <c r="B53" s="108"/>
      <c r="C53" s="109"/>
      <c r="D53" s="57" t="s">
        <v>18</v>
      </c>
      <c r="E53" s="84">
        <v>17.5</v>
      </c>
      <c r="F53" s="85">
        <v>15.5</v>
      </c>
      <c r="G53" s="170"/>
      <c r="H53" s="169">
        <f t="shared" si="3"/>
        <v>0</v>
      </c>
      <c r="I53" s="60">
        <f t="shared" si="4"/>
        <v>0</v>
      </c>
      <c r="J53" s="61">
        <v>2</v>
      </c>
    </row>
    <row r="54" spans="1:10" ht="40.5" customHeight="1">
      <c r="A54" s="101" t="s">
        <v>67</v>
      </c>
      <c r="B54" s="102"/>
      <c r="C54" s="103"/>
      <c r="D54" s="58" t="s">
        <v>59</v>
      </c>
      <c r="E54" s="84">
        <v>31.95</v>
      </c>
      <c r="F54" s="85">
        <v>28.5</v>
      </c>
      <c r="G54" s="170"/>
      <c r="H54" s="169">
        <f t="shared" si="3"/>
        <v>0</v>
      </c>
      <c r="I54" s="60">
        <f t="shared" si="4"/>
        <v>0</v>
      </c>
      <c r="J54" s="62">
        <v>3</v>
      </c>
    </row>
    <row r="55" spans="1:10" ht="38.25" customHeight="1">
      <c r="A55" s="107" t="s">
        <v>68</v>
      </c>
      <c r="B55" s="108"/>
      <c r="C55" s="109"/>
      <c r="D55" s="57" t="s">
        <v>60</v>
      </c>
      <c r="E55" s="59">
        <v>12.7</v>
      </c>
      <c r="F55" s="85">
        <v>11</v>
      </c>
      <c r="G55" s="170"/>
      <c r="H55" s="169">
        <f t="shared" si="3"/>
        <v>0</v>
      </c>
      <c r="I55" s="60">
        <f t="shared" si="4"/>
        <v>0</v>
      </c>
      <c r="J55" s="62">
        <v>1</v>
      </c>
    </row>
    <row r="56" spans="1:10" ht="39" customHeight="1">
      <c r="A56" s="107" t="s">
        <v>69</v>
      </c>
      <c r="B56" s="108"/>
      <c r="C56" s="109"/>
      <c r="D56" s="57" t="s">
        <v>61</v>
      </c>
      <c r="E56" s="59">
        <v>18.6</v>
      </c>
      <c r="F56" s="85">
        <v>15.5</v>
      </c>
      <c r="G56" s="170"/>
      <c r="H56" s="169">
        <f t="shared" si="3"/>
        <v>0</v>
      </c>
      <c r="I56" s="60">
        <f t="shared" si="4"/>
        <v>0</v>
      </c>
      <c r="J56" s="62">
        <v>2.5</v>
      </c>
    </row>
    <row r="57" spans="1:10" ht="41.25" customHeight="1">
      <c r="A57" s="107" t="s">
        <v>70</v>
      </c>
      <c r="B57" s="108"/>
      <c r="C57" s="109"/>
      <c r="D57" s="57" t="s">
        <v>62</v>
      </c>
      <c r="E57" s="84">
        <v>4.9</v>
      </c>
      <c r="F57" s="85">
        <v>4</v>
      </c>
      <c r="G57" s="170"/>
      <c r="H57" s="169">
        <f t="shared" si="3"/>
        <v>0</v>
      </c>
      <c r="I57" s="60">
        <f t="shared" si="4"/>
        <v>0</v>
      </c>
      <c r="J57" s="62">
        <v>1</v>
      </c>
    </row>
    <row r="58" spans="1:10" ht="38.25" customHeight="1">
      <c r="A58" s="101" t="s">
        <v>70</v>
      </c>
      <c r="B58" s="102"/>
      <c r="C58" s="103"/>
      <c r="D58" s="58" t="s">
        <v>63</v>
      </c>
      <c r="E58" s="84">
        <v>49</v>
      </c>
      <c r="F58" s="85">
        <v>39.5</v>
      </c>
      <c r="G58" s="170"/>
      <c r="H58" s="169">
        <f t="shared" si="3"/>
        <v>0</v>
      </c>
      <c r="I58" s="60">
        <f t="shared" si="4"/>
        <v>0</v>
      </c>
      <c r="J58" s="62">
        <v>5</v>
      </c>
    </row>
    <row r="59" spans="1:10" ht="41.25" customHeight="1">
      <c r="A59" s="107" t="s">
        <v>17</v>
      </c>
      <c r="B59" s="108"/>
      <c r="C59" s="109"/>
      <c r="D59" s="57" t="s">
        <v>16</v>
      </c>
      <c r="E59" s="59">
        <v>19.9</v>
      </c>
      <c r="F59" s="85">
        <v>16</v>
      </c>
      <c r="G59" s="170"/>
      <c r="H59" s="169">
        <f t="shared" si="3"/>
        <v>0</v>
      </c>
      <c r="I59" s="60">
        <f t="shared" si="4"/>
        <v>0</v>
      </c>
      <c r="J59" s="62">
        <v>2</v>
      </c>
    </row>
    <row r="60" spans="1:10" ht="48" customHeight="1">
      <c r="A60" s="86" t="s">
        <v>64</v>
      </c>
      <c r="B60" s="86"/>
      <c r="C60" s="86"/>
      <c r="D60" s="58"/>
      <c r="E60" s="59">
        <v>19.9</v>
      </c>
      <c r="F60" s="85">
        <v>16</v>
      </c>
      <c r="G60" s="170"/>
      <c r="H60" s="169">
        <f t="shared" si="3"/>
        <v>0</v>
      </c>
      <c r="I60" s="60">
        <f t="shared" si="4"/>
        <v>0</v>
      </c>
      <c r="J60" s="62">
        <v>2.5</v>
      </c>
    </row>
    <row r="61" spans="1:10" ht="40.5" customHeight="1">
      <c r="A61" s="86" t="s">
        <v>21</v>
      </c>
      <c r="B61" s="86"/>
      <c r="C61" s="86"/>
      <c r="D61" s="57" t="s">
        <v>19</v>
      </c>
      <c r="E61" s="84">
        <v>49.5</v>
      </c>
      <c r="F61" s="85">
        <v>41</v>
      </c>
      <c r="G61" s="170"/>
      <c r="H61" s="169">
        <f t="shared" si="3"/>
        <v>0</v>
      </c>
      <c r="I61" s="60">
        <f t="shared" si="4"/>
        <v>0</v>
      </c>
      <c r="J61" s="62">
        <v>5</v>
      </c>
    </row>
    <row r="62" spans="1:10" ht="12.75">
      <c r="A62" s="40"/>
      <c r="B62" s="40"/>
      <c r="C62" s="63"/>
      <c r="D62" s="64"/>
      <c r="E62" s="64"/>
      <c r="F62" s="64"/>
      <c r="G62" s="64"/>
      <c r="H62" s="189"/>
      <c r="I62" s="202">
        <f>SUM(I51:I61)</f>
        <v>0</v>
      </c>
      <c r="J62" s="65" t="s">
        <v>36</v>
      </c>
    </row>
    <row r="63" spans="1:10" ht="20.25" customHeight="1">
      <c r="A63" s="106">
        <f>I62</f>
        <v>0</v>
      </c>
      <c r="B63" s="106"/>
      <c r="C63" s="88" t="s">
        <v>25</v>
      </c>
      <c r="D63" s="88"/>
      <c r="E63" s="88"/>
      <c r="F63" s="88"/>
      <c r="G63" s="88"/>
      <c r="H63" s="88"/>
      <c r="I63" s="88"/>
      <c r="J63" s="66">
        <f>SUM(H51:H61)</f>
        <v>0</v>
      </c>
    </row>
    <row r="64" spans="1:8" ht="12.75">
      <c r="A64" s="17"/>
      <c r="B64" s="14"/>
      <c r="C64" s="14"/>
      <c r="D64" s="14"/>
      <c r="E64" s="14"/>
      <c r="F64" s="14"/>
      <c r="G64" s="1"/>
      <c r="H64" s="1"/>
    </row>
    <row r="65" spans="1:8" ht="15.75">
      <c r="A65" s="44"/>
      <c r="B65" s="25"/>
      <c r="C65" s="67" t="s">
        <v>5</v>
      </c>
      <c r="D65" s="68"/>
      <c r="E65" s="69"/>
      <c r="F65" s="70">
        <v>0.25</v>
      </c>
      <c r="G65" s="187"/>
      <c r="H65" s="1"/>
    </row>
    <row r="66" spans="1:8" ht="18">
      <c r="A66" s="71"/>
      <c r="B66" s="25"/>
      <c r="C66" s="72" t="s">
        <v>6</v>
      </c>
      <c r="D66" s="72"/>
      <c r="E66" s="73"/>
      <c r="F66" s="74">
        <v>0.4</v>
      </c>
      <c r="G66" s="188"/>
      <c r="H66" s="1"/>
    </row>
    <row r="67" spans="1:8" ht="15">
      <c r="A67" s="71"/>
      <c r="B67" s="25"/>
      <c r="C67" s="63"/>
      <c r="D67" s="64"/>
      <c r="E67" s="64"/>
      <c r="F67" s="64"/>
      <c r="H67" s="1"/>
    </row>
    <row r="68" spans="1:10" ht="18">
      <c r="A68" s="75"/>
      <c r="B68" s="76"/>
      <c r="C68" s="77"/>
      <c r="D68" s="78"/>
      <c r="E68" s="78"/>
      <c r="F68" s="79"/>
      <c r="G68" s="79"/>
      <c r="H68" s="203"/>
      <c r="I68" s="63"/>
      <c r="J68" s="40"/>
    </row>
    <row r="69" spans="1:10" ht="26.25" customHeight="1">
      <c r="A69" s="75"/>
      <c r="B69" s="77" t="s">
        <v>9</v>
      </c>
      <c r="C69" s="87">
        <f>J63+I44+I38+I24+(G65*F65)+(G66*F66)</f>
        <v>0</v>
      </c>
      <c r="D69" s="87"/>
      <c r="E69" s="80"/>
      <c r="F69" s="79"/>
      <c r="G69" s="79"/>
      <c r="H69" s="203"/>
      <c r="I69" s="63"/>
      <c r="J69" s="40"/>
    </row>
    <row r="70" spans="1:10" ht="18">
      <c r="A70" s="44"/>
      <c r="B70" s="81"/>
      <c r="C70" s="81"/>
      <c r="D70" s="79"/>
      <c r="E70" s="79"/>
      <c r="F70" s="79"/>
      <c r="G70" s="79"/>
      <c r="H70" s="203"/>
      <c r="I70" s="63"/>
      <c r="J70" s="40"/>
    </row>
    <row r="71" spans="1:10" ht="26.25" customHeight="1">
      <c r="A71" s="82" t="s">
        <v>31</v>
      </c>
      <c r="B71" s="63"/>
      <c r="C71" s="43">
        <f>A63+A46+A38+A28</f>
        <v>0</v>
      </c>
      <c r="D71" s="88" t="s">
        <v>25</v>
      </c>
      <c r="E71" s="88"/>
      <c r="F71" s="88"/>
      <c r="G71" s="88"/>
      <c r="H71" s="88"/>
      <c r="I71" s="88"/>
      <c r="J71" s="88"/>
    </row>
    <row r="72" spans="1:10" ht="12.75">
      <c r="A72" s="63"/>
      <c r="B72" s="63"/>
      <c r="C72" s="63"/>
      <c r="D72" s="63"/>
      <c r="E72" s="63"/>
      <c r="F72" s="63"/>
      <c r="G72" s="63"/>
      <c r="H72" s="63"/>
      <c r="I72" s="63"/>
      <c r="J72" s="40"/>
    </row>
    <row r="73" spans="1:8" ht="12.75">
      <c r="A73" s="5"/>
      <c r="B73" s="5"/>
      <c r="D73" s="5"/>
      <c r="E73" s="5"/>
      <c r="F73" s="5"/>
      <c r="G73" s="5"/>
      <c r="H73" s="5"/>
    </row>
    <row r="74" spans="1:8" ht="12.75">
      <c r="A74" s="5"/>
      <c r="B74" s="5"/>
      <c r="D74" s="5"/>
      <c r="E74" s="5"/>
      <c r="F74" s="5"/>
      <c r="G74" s="5"/>
      <c r="H74" s="5"/>
    </row>
    <row r="75" spans="1:8" ht="12.75">
      <c r="A75" s="5"/>
      <c r="B75" s="5"/>
      <c r="D75" s="5"/>
      <c r="E75" s="5"/>
      <c r="F75" s="5"/>
      <c r="G75" s="5"/>
      <c r="H75" s="5"/>
    </row>
    <row r="76" spans="1:8" ht="12.75">
      <c r="A76" s="5"/>
      <c r="B76" s="5"/>
      <c r="D76" s="5"/>
      <c r="E76" s="5"/>
      <c r="F76" s="5"/>
      <c r="G76" s="5"/>
      <c r="H76" s="5"/>
    </row>
  </sheetData>
  <sheetProtection password="AB39" sheet="1" selectLockedCells="1"/>
  <mergeCells count="72">
    <mergeCell ref="A43:B43"/>
    <mergeCell ref="E43:G43"/>
    <mergeCell ref="I42:I43"/>
    <mergeCell ref="C43:D43"/>
    <mergeCell ref="G3:J3"/>
    <mergeCell ref="G4:J4"/>
    <mergeCell ref="G5:J5"/>
    <mergeCell ref="G6:J6"/>
    <mergeCell ref="A33:B33"/>
    <mergeCell ref="C33:D33"/>
    <mergeCell ref="E33:G33"/>
    <mergeCell ref="A55:C55"/>
    <mergeCell ref="A56:C56"/>
    <mergeCell ref="A57:C57"/>
    <mergeCell ref="I30:I31"/>
    <mergeCell ref="H68:H70"/>
    <mergeCell ref="I48:I50"/>
    <mergeCell ref="E32:G32"/>
    <mergeCell ref="A40:G41"/>
    <mergeCell ref="L8:N8"/>
    <mergeCell ref="D17:E17"/>
    <mergeCell ref="C32:D32"/>
    <mergeCell ref="A48:C50"/>
    <mergeCell ref="A51:C51"/>
    <mergeCell ref="A52:C52"/>
    <mergeCell ref="G48:G50"/>
    <mergeCell ref="C44:D44"/>
    <mergeCell ref="E44:G44"/>
    <mergeCell ref="C42:D42"/>
    <mergeCell ref="A53:C53"/>
    <mergeCell ref="A15:G16"/>
    <mergeCell ref="D71:J71"/>
    <mergeCell ref="C4:F4"/>
    <mergeCell ref="C5:F5"/>
    <mergeCell ref="C6:F6"/>
    <mergeCell ref="C7:F7"/>
    <mergeCell ref="C8:F8"/>
    <mergeCell ref="B17:C17"/>
    <mergeCell ref="F17:G17"/>
    <mergeCell ref="B28:H28"/>
    <mergeCell ref="H17:H18"/>
    <mergeCell ref="F48:F50"/>
    <mergeCell ref="J48:J50"/>
    <mergeCell ref="E12:K12"/>
    <mergeCell ref="A9:K9"/>
    <mergeCell ref="C3:F3"/>
    <mergeCell ref="A42:B42"/>
    <mergeCell ref="A44:B44"/>
    <mergeCell ref="D48:D50"/>
    <mergeCell ref="E48:E50"/>
    <mergeCell ref="A35:B35"/>
    <mergeCell ref="A34:B34"/>
    <mergeCell ref="E42:G42"/>
    <mergeCell ref="A63:B63"/>
    <mergeCell ref="A58:C58"/>
    <mergeCell ref="A59:C59"/>
    <mergeCell ref="A61:C61"/>
    <mergeCell ref="A60:C60"/>
    <mergeCell ref="H48:H50"/>
    <mergeCell ref="A36:B36"/>
    <mergeCell ref="A32:B32"/>
    <mergeCell ref="A30:H31"/>
    <mergeCell ref="A37:B37"/>
    <mergeCell ref="A54:C54"/>
    <mergeCell ref="B38:H38"/>
    <mergeCell ref="B46:H46"/>
    <mergeCell ref="C69:D69"/>
    <mergeCell ref="C35:D35"/>
    <mergeCell ref="C36:D36"/>
    <mergeCell ref="E35:G35"/>
    <mergeCell ref="E36:G36"/>
    <mergeCell ref="C63:I63"/>
  </mergeCells>
  <hyperlinks>
    <hyperlink ref="F13" r:id="rId1" display="chocolatsléonidas@outlook.com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1" r:id="rId3"/>
  <rowBreaks count="2" manualBreakCount="2">
    <brk id="38" max="10" man="1"/>
    <brk id="58" max="10" man="1"/>
  </rowBreaks>
  <colBreaks count="1" manualBreakCount="1">
    <brk id="11" min="2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jmpierrot</cp:lastModifiedBy>
  <cp:lastPrinted>2014-10-08T08:14:26Z</cp:lastPrinted>
  <dcterms:created xsi:type="dcterms:W3CDTF">2004-11-01T18:11:01Z</dcterms:created>
  <dcterms:modified xsi:type="dcterms:W3CDTF">2016-11-17T11:41:21Z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