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érard SCHIAVI.DESKTOP-TJLLNM4\Desktop\PREPARANDO\"/>
    </mc:Choice>
  </mc:AlternateContent>
  <xr:revisionPtr revIDLastSave="0" documentId="13_ncr:1_{1613FDE3-FF09-427E-92C9-B1BFD02F2E1E}" xr6:coauthVersionLast="44" xr6:coauthVersionMax="44" xr10:uidLastSave="{00000000-0000-0000-0000-000000000000}"/>
  <bookViews>
    <workbookView xWindow="-110" yWindow="-110" windowWidth="19420" windowHeight="10420" xr2:uid="{D41CF497-4CA6-4110-83F1-8383E30F1B9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G23" i="1" l="1"/>
  <c r="H23" i="1"/>
  <c r="D27" i="1" l="1"/>
  <c r="G27" i="1" l="1"/>
  <c r="F27" i="1" l="1"/>
  <c r="H27" i="1" l="1"/>
</calcChain>
</file>

<file path=xl/sharedStrings.xml><?xml version="1.0" encoding="utf-8"?>
<sst xmlns="http://schemas.openxmlformats.org/spreadsheetml/2006/main" count="34" uniqueCount="28">
  <si>
    <t>DONNEES</t>
  </si>
  <si>
    <t>distance</t>
  </si>
  <si>
    <t>projetée</t>
  </si>
  <si>
    <t>Km</t>
  </si>
  <si>
    <t>m</t>
  </si>
  <si>
    <t>dénivelés cumulés</t>
  </si>
  <si>
    <t>+</t>
  </si>
  <si>
    <t>-</t>
  </si>
  <si>
    <t>montées</t>
  </si>
  <si>
    <t>descentes</t>
  </si>
  <si>
    <t>total h:mn</t>
  </si>
  <si>
    <t>distance parcourue</t>
  </si>
  <si>
    <t xml:space="preserve">Durée </t>
  </si>
  <si>
    <t>avec pause sans repas</t>
  </si>
  <si>
    <t>dénivelé cumulé(m)</t>
  </si>
  <si>
    <t>plat</t>
  </si>
  <si>
    <t>EVA DUREE avec pauses sans repas</t>
  </si>
  <si>
    <t>distance parcourue Km</t>
  </si>
  <si>
    <t>durée estimée (h:mn)</t>
  </si>
  <si>
    <t>VITESSES CARACTERISTIQUES</t>
  </si>
  <si>
    <t>Vh max</t>
  </si>
  <si>
    <t>Vm max</t>
  </si>
  <si>
    <t>Vd max</t>
  </si>
  <si>
    <t>m/h</t>
  </si>
  <si>
    <t>CARACTERISTIQUES DU CIRCUIT</t>
  </si>
  <si>
    <t>du groupe etc.</t>
  </si>
  <si>
    <t>Il est bien évident que la durée sur le terrain dépendra des difficultés rencontrées, type de terrain , météo, homogénéité</t>
  </si>
  <si>
    <t>EVALUATION  DE LA DUREES D'UN ITINERAIRE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</si>
</sst>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 tint="-0.499984740745262"/>
      <name val="Calibri"/>
      <family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0" tint="-0.34998626667073579"/>
      <name val="Calibri"/>
      <family val="2"/>
    </font>
    <font>
      <sz val="9"/>
      <color theme="0" tint="-0.34998626667073579"/>
      <name val="Calibri"/>
      <family val="2"/>
    </font>
    <font>
      <sz val="9"/>
      <color theme="1"/>
      <name val="Calibri"/>
      <family val="2"/>
    </font>
    <font>
      <sz val="11"/>
      <color rgb="FFFF0000"/>
      <name val="Calibri"/>
      <family val="2"/>
      <scheme val="minor"/>
    </font>
    <font>
      <b/>
      <i/>
      <sz val="14"/>
      <color rgb="FF2602BE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2602BE"/>
      <name val="Calibri"/>
      <family val="2"/>
    </font>
    <font>
      <sz val="11"/>
      <color rgb="FF2602BE"/>
      <name val="Calibri"/>
      <family val="2"/>
    </font>
    <font>
      <b/>
      <sz val="11"/>
      <color rgb="FF2602BE"/>
      <name val="Calibri"/>
      <family val="2"/>
      <scheme val="minor"/>
    </font>
    <font>
      <sz val="11"/>
      <color rgb="FF2602BE"/>
      <name val="Calibri"/>
      <family val="2"/>
      <scheme val="minor"/>
    </font>
    <font>
      <b/>
      <sz val="11"/>
      <color rgb="FF189836"/>
      <name val="Calibri"/>
      <family val="2"/>
    </font>
    <font>
      <b/>
      <sz val="11"/>
      <color rgb="FF189836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/>
      <bottom style="hair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2602BE"/>
      </left>
      <right/>
      <top style="thin">
        <color rgb="FF2602BE"/>
      </top>
      <bottom/>
      <diagonal/>
    </border>
    <border>
      <left/>
      <right/>
      <top style="thin">
        <color rgb="FF2602BE"/>
      </top>
      <bottom/>
      <diagonal/>
    </border>
    <border>
      <left/>
      <right style="thin">
        <color rgb="FF2602BE"/>
      </right>
      <top style="thin">
        <color rgb="FF2602BE"/>
      </top>
      <bottom/>
      <diagonal/>
    </border>
    <border>
      <left style="thin">
        <color rgb="FF2602BE"/>
      </left>
      <right style="thin">
        <color indexed="48"/>
      </right>
      <top style="thin">
        <color indexed="48"/>
      </top>
      <bottom/>
      <diagonal/>
    </border>
    <border>
      <left/>
      <right style="thin">
        <color rgb="FF2602BE"/>
      </right>
      <top style="thin">
        <color indexed="48"/>
      </top>
      <bottom style="thin">
        <color indexed="48"/>
      </bottom>
      <diagonal/>
    </border>
    <border>
      <left style="thin">
        <color rgb="FF2602BE"/>
      </left>
      <right style="thin">
        <color indexed="48"/>
      </right>
      <top/>
      <bottom style="hair">
        <color indexed="48"/>
      </bottom>
      <diagonal/>
    </border>
    <border>
      <left style="thin">
        <color indexed="48"/>
      </left>
      <right style="thin">
        <color rgb="FF2602BE"/>
      </right>
      <top style="thin">
        <color indexed="48"/>
      </top>
      <bottom style="hair">
        <color indexed="48"/>
      </bottom>
      <diagonal/>
    </border>
    <border>
      <left style="thin">
        <color rgb="FF2602BE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rgb="FF2602BE"/>
      </right>
      <top style="hair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 style="thin">
        <color indexed="48"/>
      </left>
      <right style="thin">
        <color rgb="FF2602BE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rgb="FF2602BE"/>
      </right>
      <top/>
      <bottom style="thin">
        <color rgb="FF2602BE"/>
      </bottom>
      <diagonal/>
    </border>
    <border>
      <left style="thin">
        <color rgb="FF2602BE"/>
      </left>
      <right/>
      <top style="thin">
        <color rgb="FF2602BE"/>
      </top>
      <bottom style="thin">
        <color rgb="FF2602BE"/>
      </bottom>
      <diagonal/>
    </border>
    <border>
      <left/>
      <right/>
      <top style="thin">
        <color rgb="FF2602BE"/>
      </top>
      <bottom style="thin">
        <color rgb="FF2602BE"/>
      </bottom>
      <diagonal/>
    </border>
    <border>
      <left/>
      <right style="thin">
        <color rgb="FF2602BE"/>
      </right>
      <top style="thin">
        <color rgb="FF2602BE"/>
      </top>
      <bottom style="thin">
        <color rgb="FF2602BE"/>
      </bottom>
      <diagonal/>
    </border>
    <border>
      <left style="thin">
        <color rgb="FF2602BE"/>
      </left>
      <right style="thin">
        <color rgb="FF2602BE"/>
      </right>
      <top/>
      <bottom style="thin">
        <color rgb="FF2602BE"/>
      </bottom>
      <diagonal/>
    </border>
    <border>
      <left style="thin">
        <color rgb="FF2602BE"/>
      </left>
      <right style="thin">
        <color rgb="FF2602BE"/>
      </right>
      <top style="thin">
        <color rgb="FF2602BE"/>
      </top>
      <bottom style="hair">
        <color rgb="FF2602BE"/>
      </bottom>
      <diagonal/>
    </border>
    <border>
      <left/>
      <right style="thin">
        <color rgb="FF2602BE"/>
      </right>
      <top style="thin">
        <color rgb="FF2602BE"/>
      </top>
      <bottom style="hair">
        <color rgb="FF2602BE"/>
      </bottom>
      <diagonal/>
    </border>
    <border>
      <left style="thin">
        <color rgb="FF2602BE"/>
      </left>
      <right style="thin">
        <color rgb="FF2602BE"/>
      </right>
      <top style="hair">
        <color rgb="FF2602BE"/>
      </top>
      <bottom style="hair">
        <color rgb="FF2602BE"/>
      </bottom>
      <diagonal/>
    </border>
    <border>
      <left/>
      <right style="thin">
        <color rgb="FF2602BE"/>
      </right>
      <top style="hair">
        <color rgb="FF2602BE"/>
      </top>
      <bottom style="hair">
        <color rgb="FF2602BE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 style="hair">
        <color theme="4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189836"/>
      </left>
      <right style="thin">
        <color rgb="FF189836"/>
      </right>
      <top style="medium">
        <color rgb="FF00B050"/>
      </top>
      <bottom/>
      <diagonal/>
    </border>
    <border>
      <left style="thin">
        <color rgb="FF189836"/>
      </left>
      <right style="thin">
        <color rgb="FF189836"/>
      </right>
      <top/>
      <bottom style="hair">
        <color theme="4"/>
      </bottom>
      <diagonal/>
    </border>
    <border>
      <left style="thin">
        <color rgb="FF189836"/>
      </left>
      <right style="thin">
        <color rgb="FF189836"/>
      </right>
      <top style="hair">
        <color theme="4"/>
      </top>
      <bottom style="medium">
        <color rgb="FF00B050"/>
      </bottom>
      <diagonal/>
    </border>
    <border>
      <left style="thin">
        <color rgb="FF189836"/>
      </left>
      <right style="thin">
        <color rgb="FF189836"/>
      </right>
      <top/>
      <bottom style="medium">
        <color rgb="FF00B050"/>
      </bottom>
      <diagonal/>
    </border>
  </borders>
  <cellStyleXfs count="1">
    <xf numFmtId="0" fontId="0" fillId="0" borderId="0"/>
  </cellStyleXfs>
  <cellXfs count="72">
    <xf numFmtId="0" fontId="0" fillId="0" borderId="0" xfId="0"/>
    <xf numFmtId="165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65" fontId="7" fillId="0" borderId="0" xfId="0" applyNumberFormat="1" applyFont="1"/>
    <xf numFmtId="0" fontId="7" fillId="0" borderId="0" xfId="0" applyFont="1"/>
    <xf numFmtId="9" fontId="2" fillId="0" borderId="0" xfId="0" applyNumberFormat="1" applyFont="1"/>
    <xf numFmtId="0" fontId="6" fillId="0" borderId="4" xfId="0" applyFont="1" applyBorder="1"/>
    <xf numFmtId="0" fontId="6" fillId="0" borderId="8" xfId="0" applyFont="1" applyBorder="1" applyAlignment="1">
      <alignment horizontal="center"/>
    </xf>
    <xf numFmtId="165" fontId="6" fillId="0" borderId="9" xfId="0" applyNumberFormat="1" applyFont="1" applyBorder="1"/>
    <xf numFmtId="165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12" xfId="0" applyNumberFormat="1" applyFont="1" applyBorder="1"/>
    <xf numFmtId="0" fontId="4" fillId="0" borderId="0" xfId="0" applyFont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9" fillId="0" borderId="0" xfId="0" applyFont="1"/>
    <xf numFmtId="0" fontId="10" fillId="0" borderId="22" xfId="0" applyFont="1" applyBorder="1"/>
    <xf numFmtId="0" fontId="10" fillId="0" borderId="0" xfId="0" applyFont="1"/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23" xfId="0" applyFont="1" applyFill="1" applyBorder="1" applyProtection="1">
      <protection locked="0"/>
    </xf>
    <xf numFmtId="165" fontId="12" fillId="2" borderId="16" xfId="0" applyNumberFormat="1" applyFont="1" applyFill="1" applyBorder="1" applyAlignment="1" applyProtection="1">
      <alignment horizontal="center"/>
      <protection locked="0"/>
    </xf>
    <xf numFmtId="0" fontId="13" fillId="0" borderId="30" xfId="0" applyFont="1" applyBorder="1"/>
    <xf numFmtId="0" fontId="14" fillId="0" borderId="31" xfId="0" applyFont="1" applyBorder="1"/>
    <xf numFmtId="0" fontId="14" fillId="0" borderId="32" xfId="0" applyFont="1" applyBorder="1"/>
    <xf numFmtId="0" fontId="13" fillId="0" borderId="33" xfId="0" applyFont="1" applyBorder="1"/>
    <xf numFmtId="0" fontId="14" fillId="0" borderId="29" xfId="0" applyFont="1" applyBorder="1"/>
    <xf numFmtId="0" fontId="13" fillId="0" borderId="34" xfId="0" applyFont="1" applyBorder="1"/>
    <xf numFmtId="0" fontId="14" fillId="0" borderId="35" xfId="0" applyFont="1" applyBorder="1"/>
    <xf numFmtId="0" fontId="13" fillId="0" borderId="36" xfId="0" applyFont="1" applyBorder="1"/>
    <xf numFmtId="0" fontId="14" fillId="0" borderId="37" xfId="0" applyFont="1" applyBorder="1"/>
    <xf numFmtId="0" fontId="15" fillId="3" borderId="27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7" fillId="0" borderId="0" xfId="0" applyFont="1"/>
    <xf numFmtId="0" fontId="16" fillId="3" borderId="38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20" fontId="16" fillId="3" borderId="40" xfId="0" applyNumberFormat="1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165" fontId="14" fillId="0" borderId="35" xfId="0" applyNumberFormat="1" applyFont="1" applyBorder="1" applyProtection="1">
      <protection locked="0"/>
    </xf>
    <xf numFmtId="1" fontId="14" fillId="0" borderId="37" xfId="0" applyNumberFormat="1" applyFont="1" applyBorder="1" applyProtection="1">
      <protection locked="0"/>
    </xf>
    <xf numFmtId="1" fontId="14" fillId="0" borderId="29" xfId="0" applyNumberFormat="1" applyFont="1" applyBorder="1" applyProtection="1">
      <protection locked="0"/>
    </xf>
    <xf numFmtId="165" fontId="16" fillId="3" borderId="43" xfId="0" applyNumberFormat="1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2602BE"/>
      <color rgb="FF189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69272</xdr:rowOff>
    </xdr:from>
    <xdr:to>
      <xdr:col>8</xdr:col>
      <xdr:colOff>513772</xdr:colOff>
      <xdr:row>12</xdr:row>
      <xdr:rowOff>138545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EB04079-3171-46A9-B318-834FB07288B9}"/>
            </a:ext>
          </a:extLst>
        </xdr:cNvPr>
        <xdr:cNvSpPr txBox="1"/>
      </xdr:nvSpPr>
      <xdr:spPr>
        <a:xfrm rot="10800000" flipH="1" flipV="1">
          <a:off x="0" y="305954"/>
          <a:ext cx="6909954" cy="19800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b="0" i="1">
              <a:solidFill>
                <a:srgbClr val="2602BE"/>
              </a:solidFill>
            </a:rPr>
            <a:t>1) Saisir les vitesses caractéristiques corespondantes au groupe de niveau, issues de l'appli "VITESSE CARACT"</a:t>
          </a:r>
          <a:r>
            <a:rPr lang="fr-FR" b="0" i="1" baseline="0">
              <a:solidFill>
                <a:srgbClr val="2602BE"/>
              </a:solidFill>
            </a:rPr>
            <a:t> dans les cellules correspondantes.</a:t>
          </a:r>
        </a:p>
        <a:p>
          <a:pPr algn="l"/>
          <a:r>
            <a:rPr lang="fr-FR" b="0" i="1" baseline="0">
              <a:solidFill>
                <a:srgbClr val="2602BE"/>
              </a:solidFill>
            </a:rPr>
            <a:t>  * Vh max (vitesse de déplacement max à plat).</a:t>
          </a:r>
        </a:p>
        <a:p>
          <a:pPr algn="l"/>
          <a:r>
            <a:rPr lang="fr-FR" b="0" i="1" baseline="0">
              <a:solidFill>
                <a:srgbClr val="2602BE"/>
              </a:solidFill>
            </a:rPr>
            <a:t>  * Vd max(vitesse de déplacement max descente).</a:t>
          </a:r>
        </a:p>
        <a:p>
          <a:pPr algn="l"/>
          <a:r>
            <a:rPr lang="fr-FR" b="0" i="1" baseline="0">
              <a:solidFill>
                <a:srgbClr val="2602BE"/>
              </a:solidFill>
            </a:rPr>
            <a:t>  * Vm max(vitesse de déplacement max montée).</a:t>
          </a:r>
          <a:endParaRPr lang="fr-FR" b="0" i="1">
            <a:solidFill>
              <a:srgbClr val="2602BE"/>
            </a:solidFill>
          </a:endParaRPr>
        </a:p>
        <a:p>
          <a:pPr algn="l"/>
          <a:r>
            <a:rPr lang="fr-FR" sz="1100" b="0" i="1" u="none" strike="noStrike">
              <a:solidFill>
                <a:srgbClr val="2602BE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fr-FR" sz="1100" b="0" i="1" u="none" strike="noStrike">
              <a:solidFill>
                <a:srgbClr val="2602BE"/>
              </a:solidFill>
              <a:effectLst/>
              <a:latin typeface="+mn-lt"/>
              <a:ea typeface="+mn-ea"/>
              <a:cs typeface="+mn-cs"/>
            </a:rPr>
            <a:t>2) Saisir la distance projetée et les valeurs des dénivelés cumulés positifs et négatifs dans les cellules bleues correspondantes.</a:t>
          </a:r>
        </a:p>
        <a:p>
          <a:r>
            <a:rPr lang="fr-FR">
              <a:solidFill>
                <a:srgbClr val="2602BE"/>
              </a:solidFill>
            </a:rPr>
            <a:t> </a:t>
          </a:r>
          <a:r>
            <a:rPr lang="fr-FR" sz="1100" b="0" i="1" u="none" strike="noStrike">
              <a:solidFill>
                <a:srgbClr val="2602BE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fr-FR" sz="1100" b="0" i="1" u="none" strike="noStrike">
              <a:solidFill>
                <a:srgbClr val="2602BE"/>
              </a:solidFill>
              <a:effectLst/>
              <a:latin typeface="+mn-lt"/>
              <a:ea typeface="+mn-ea"/>
              <a:cs typeface="+mn-cs"/>
            </a:rPr>
            <a:t>Les valeurs caractéristiques du circuit sont résumées dans les cellules vertes.</a:t>
          </a:r>
          <a:r>
            <a:rPr lang="fr-FR">
              <a:solidFill>
                <a:srgbClr val="2602BE"/>
              </a:solidFill>
            </a:rPr>
            <a:t> </a:t>
          </a:r>
          <a:endParaRPr lang="fr-FR" sz="1100">
            <a:solidFill>
              <a:srgbClr val="2602BE"/>
            </a:solidFill>
          </a:endParaRPr>
        </a:p>
      </xdr:txBody>
    </xdr:sp>
    <xdr:clientData/>
  </xdr:twoCellAnchor>
  <xdr:twoCellAnchor>
    <xdr:from>
      <xdr:col>2</xdr:col>
      <xdr:colOff>889000</xdr:colOff>
      <xdr:row>14</xdr:row>
      <xdr:rowOff>5291</xdr:rowOff>
    </xdr:from>
    <xdr:to>
      <xdr:col>8</xdr:col>
      <xdr:colOff>0</xdr:colOff>
      <xdr:row>23</xdr:row>
      <xdr:rowOff>164041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FC0F5E2-9C19-4EF8-94D6-7D860B5C32DA}"/>
            </a:ext>
          </a:extLst>
        </xdr:cNvPr>
        <xdr:cNvSpPr txBox="1"/>
      </xdr:nvSpPr>
      <xdr:spPr>
        <a:xfrm>
          <a:off x="2005542" y="2423583"/>
          <a:ext cx="4402666" cy="169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3</xdr:col>
      <xdr:colOff>5292</xdr:colOff>
      <xdr:row>14</xdr:row>
      <xdr:rowOff>8170</xdr:rowOff>
    </xdr:from>
    <xdr:to>
      <xdr:col>7</xdr:col>
      <xdr:colOff>1402291</xdr:colOff>
      <xdr:row>23</xdr:row>
      <xdr:rowOff>164041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AC20C3-D6C0-417E-9F0D-CEBA979B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25" y="2426462"/>
          <a:ext cx="4376208" cy="1695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02E3-D95C-466D-A534-EE564B4F6082}">
  <dimension ref="A1:I29"/>
  <sheetViews>
    <sheetView showGridLines="0" showRowColHeaders="0" tabSelected="1" zoomScale="120" zoomScaleNormal="120" workbookViewId="0">
      <selection activeCell="C24" sqref="C24"/>
    </sheetView>
  </sheetViews>
  <sheetFormatPr baseColWidth="10" defaultRowHeight="14.5" x14ac:dyDescent="0.35"/>
  <cols>
    <col min="1" max="1" width="8.36328125" customWidth="1"/>
    <col min="2" max="2" width="7.6328125" customWidth="1"/>
    <col min="3" max="3" width="12.81640625" customWidth="1"/>
    <col min="4" max="4" width="9.36328125" customWidth="1"/>
    <col min="5" max="5" width="11.26953125" customWidth="1"/>
    <col min="6" max="7" width="11" customWidth="1"/>
    <col min="8" max="8" width="20.26953125" customWidth="1"/>
    <col min="9" max="9" width="7.36328125" customWidth="1"/>
  </cols>
  <sheetData>
    <row r="1" spans="1:3" ht="18.5" x14ac:dyDescent="0.45">
      <c r="A1" s="23" t="s">
        <v>27</v>
      </c>
    </row>
    <row r="2" spans="1:3" x14ac:dyDescent="0.35">
      <c r="A2" s="22"/>
    </row>
    <row r="3" spans="1:3" x14ac:dyDescent="0.35">
      <c r="A3" s="22"/>
    </row>
    <row r="4" spans="1:3" x14ac:dyDescent="0.35">
      <c r="A4" s="22"/>
    </row>
    <row r="5" spans="1:3" x14ac:dyDescent="0.35">
      <c r="A5" s="22"/>
    </row>
    <row r="6" spans="1:3" x14ac:dyDescent="0.35">
      <c r="A6" s="22"/>
    </row>
    <row r="7" spans="1:3" ht="5" customHeight="1" x14ac:dyDescent="0.35">
      <c r="A7" s="22"/>
    </row>
    <row r="8" spans="1:3" x14ac:dyDescent="0.35">
      <c r="A8" s="22"/>
    </row>
    <row r="9" spans="1:3" x14ac:dyDescent="0.35">
      <c r="A9" s="22"/>
    </row>
    <row r="10" spans="1:3" x14ac:dyDescent="0.35">
      <c r="A10" s="22"/>
    </row>
    <row r="11" spans="1:3" x14ac:dyDescent="0.35">
      <c r="A11" s="22"/>
    </row>
    <row r="12" spans="1:3" x14ac:dyDescent="0.35">
      <c r="A12" s="22"/>
    </row>
    <row r="13" spans="1:3" x14ac:dyDescent="0.35">
      <c r="A13" s="22"/>
    </row>
    <row r="14" spans="1:3" ht="6.5" customHeight="1" x14ac:dyDescent="0.35">
      <c r="A14" s="22"/>
    </row>
    <row r="15" spans="1:3" x14ac:dyDescent="0.35">
      <c r="A15" s="36" t="s">
        <v>19</v>
      </c>
      <c r="B15" s="37"/>
      <c r="C15" s="38"/>
    </row>
    <row r="16" spans="1:3" x14ac:dyDescent="0.35">
      <c r="A16" s="41" t="s">
        <v>20</v>
      </c>
      <c r="B16" s="42" t="s">
        <v>3</v>
      </c>
      <c r="C16" s="53">
        <v>3.83</v>
      </c>
    </row>
    <row r="17" spans="1:9" x14ac:dyDescent="0.35">
      <c r="A17" s="43" t="s">
        <v>21</v>
      </c>
      <c r="B17" s="44" t="s">
        <v>23</v>
      </c>
      <c r="C17" s="54">
        <v>320</v>
      </c>
    </row>
    <row r="18" spans="1:9" x14ac:dyDescent="0.35">
      <c r="A18" s="39" t="s">
        <v>22</v>
      </c>
      <c r="B18" s="40" t="s">
        <v>23</v>
      </c>
      <c r="C18" s="55">
        <v>430</v>
      </c>
    </row>
    <row r="19" spans="1:9" ht="4.5" customHeight="1" x14ac:dyDescent="0.35">
      <c r="A19" s="22"/>
    </row>
    <row r="20" spans="1:9" s="2" customFormat="1" x14ac:dyDescent="0.35">
      <c r="A20" s="65" t="s">
        <v>0</v>
      </c>
      <c r="B20" s="66"/>
      <c r="C20" s="67"/>
      <c r="D20" s="63" t="s">
        <v>16</v>
      </c>
      <c r="E20" s="63"/>
      <c r="F20" s="63"/>
      <c r="G20" s="63"/>
      <c r="H20" s="64"/>
      <c r="I20" s="5"/>
    </row>
    <row r="21" spans="1:9" s="2" customFormat="1" x14ac:dyDescent="0.35">
      <c r="A21" s="26" t="s">
        <v>1</v>
      </c>
      <c r="B21" s="68" t="s">
        <v>5</v>
      </c>
      <c r="C21" s="69"/>
      <c r="D21" s="70" t="s">
        <v>12</v>
      </c>
      <c r="E21" s="71"/>
      <c r="F21" s="71"/>
      <c r="G21" s="71"/>
      <c r="H21" s="12" t="s">
        <v>11</v>
      </c>
      <c r="I21" s="6"/>
    </row>
    <row r="22" spans="1:9" s="2" customFormat="1" x14ac:dyDescent="0.35">
      <c r="A22" s="27" t="s">
        <v>2</v>
      </c>
      <c r="B22" s="28" t="s">
        <v>6</v>
      </c>
      <c r="C22" s="29" t="s">
        <v>7</v>
      </c>
      <c r="D22" s="17" t="s">
        <v>15</v>
      </c>
      <c r="E22" s="7" t="s">
        <v>8</v>
      </c>
      <c r="F22" s="8" t="s">
        <v>9</v>
      </c>
      <c r="G22" s="8" t="s">
        <v>10</v>
      </c>
      <c r="H22" s="13" t="s">
        <v>3</v>
      </c>
      <c r="I22" s="1"/>
    </row>
    <row r="23" spans="1:9" s="2" customFormat="1" x14ac:dyDescent="0.35">
      <c r="A23" s="30" t="s">
        <v>3</v>
      </c>
      <c r="B23" s="31" t="s">
        <v>4</v>
      </c>
      <c r="C23" s="32" t="s">
        <v>4</v>
      </c>
      <c r="D23" s="18">
        <f>IF(C16="",0,A24/(C16))</f>
        <v>5.2793733681462136</v>
      </c>
      <c r="E23" s="14">
        <f>IF(C17="",0,B24/(C17))</f>
        <v>1.21875</v>
      </c>
      <c r="F23" s="15">
        <f>IF(C18="",0,C24/(C18))</f>
        <v>0.90697674418604646</v>
      </c>
      <c r="G23" s="16">
        <f>((SQRT(((D23/2)^2)+((E23)^2)))/24)+((SQRT(((D23/2)^2)+((F23)^2)))/24)</f>
        <v>0.23744215077155123</v>
      </c>
      <c r="H23" s="20">
        <f>IF(AND(B24=0,C24=0),A24,(SQRT(((A24/2)^2)+((B24/1000)^2))+SQRT(((A24/2)^2)+((C24/1000)^2)))*1)</f>
        <v>20.2350389176794</v>
      </c>
      <c r="I23" s="9"/>
    </row>
    <row r="24" spans="1:9" s="2" customFormat="1" ht="15" thickBot="1" x14ac:dyDescent="0.4">
      <c r="A24" s="35">
        <v>20.22</v>
      </c>
      <c r="B24" s="33">
        <v>390</v>
      </c>
      <c r="C24" s="34">
        <v>390</v>
      </c>
      <c r="D24" s="10"/>
      <c r="E24" s="11"/>
      <c r="F24" s="1"/>
      <c r="G24" s="1"/>
      <c r="H24" s="1"/>
      <c r="I24" s="4"/>
    </row>
    <row r="25" spans="1:9" s="4" customFormat="1" ht="15" customHeight="1" x14ac:dyDescent="0.35">
      <c r="A25" s="57" t="s">
        <v>24</v>
      </c>
      <c r="B25" s="58"/>
      <c r="C25" s="58"/>
      <c r="D25" s="61" t="s">
        <v>17</v>
      </c>
      <c r="E25" s="61"/>
      <c r="F25" s="61" t="s">
        <v>14</v>
      </c>
      <c r="G25" s="61"/>
      <c r="H25" s="48" t="s">
        <v>18</v>
      </c>
    </row>
    <row r="26" spans="1:9" s="4" customFormat="1" ht="14" customHeight="1" x14ac:dyDescent="0.35">
      <c r="A26" s="59"/>
      <c r="B26" s="60"/>
      <c r="C26" s="60"/>
      <c r="D26" s="62"/>
      <c r="E26" s="62"/>
      <c r="F26" s="51" t="s">
        <v>6</v>
      </c>
      <c r="G26" s="51" t="s">
        <v>7</v>
      </c>
      <c r="H26" s="49" t="s">
        <v>13</v>
      </c>
    </row>
    <row r="27" spans="1:9" s="19" customFormat="1" ht="13" customHeight="1" thickBot="1" x14ac:dyDescent="0.4">
      <c r="A27" s="45"/>
      <c r="B27" s="46"/>
      <c r="C27" s="46"/>
      <c r="D27" s="56">
        <f>MROUND(H23,0.05)</f>
        <v>20.25</v>
      </c>
      <c r="E27" s="56"/>
      <c r="F27" s="52">
        <f>+B24</f>
        <v>390</v>
      </c>
      <c r="G27" s="52">
        <f>-C24</f>
        <v>-390</v>
      </c>
      <c r="H27" s="50">
        <f>G23</f>
        <v>0.23744215077155123</v>
      </c>
      <c r="I27" s="3"/>
    </row>
    <row r="28" spans="1:9" x14ac:dyDescent="0.35">
      <c r="A28" s="24" t="s">
        <v>26</v>
      </c>
      <c r="B28" s="25"/>
      <c r="C28" s="25"/>
      <c r="D28" s="25"/>
      <c r="E28" s="25"/>
      <c r="F28" s="25"/>
      <c r="G28" s="25"/>
      <c r="H28" s="25"/>
      <c r="I28" s="21"/>
    </row>
    <row r="29" spans="1:9" x14ac:dyDescent="0.35">
      <c r="A29" s="47" t="s">
        <v>25</v>
      </c>
    </row>
  </sheetData>
  <sheetProtection algorithmName="SHA-512" hashValue="NvenaQolPb3EGLv3droOVVzZdqeLO6D2fUedFvnXem5TO3WCruOCLqZw5X5Gf+og9YJEzXg1nlI0NjzqnMs3xw==" saltValue="jbNIhvV1LVdCGX5T/1ElvA==" spinCount="100000" sheet="1" objects="1" scenarios="1" selectLockedCells="1"/>
  <mergeCells count="8">
    <mergeCell ref="D27:E27"/>
    <mergeCell ref="A25:C26"/>
    <mergeCell ref="D25:E26"/>
    <mergeCell ref="F25:G25"/>
    <mergeCell ref="D20:H20"/>
    <mergeCell ref="A20:C20"/>
    <mergeCell ref="B21:C21"/>
    <mergeCell ref="D21:G21"/>
  </mergeCells>
  <conditionalFormatting sqref="H27">
    <cfRule type="cellIs" dxfId="1" priority="17" operator="greaterThan">
      <formula>0.239583333333333</formula>
    </cfRule>
  </conditionalFormatting>
  <conditionalFormatting sqref="D27:E27">
    <cfRule type="cellIs" dxfId="0" priority="10" operator="greaterThan">
      <formula>25</formula>
    </cfRule>
  </conditionalFormatting>
  <conditionalFormatting sqref="F27">
    <cfRule type="cellIs" priority="9" operator="greaterThan">
      <formula>1200</formula>
    </cfRule>
  </conditionalFormatting>
  <pageMargins left="0.19685039370078741" right="0.19685039370078741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SCHIAVI Gérard</dc:creator>
  <cp:lastModifiedBy>SCHIAVI Gérard</cp:lastModifiedBy>
  <cp:lastPrinted>2019-09-29T08:40:31Z</cp:lastPrinted>
  <dcterms:created xsi:type="dcterms:W3CDTF">2018-03-03T16:51:27Z</dcterms:created>
  <dcterms:modified xsi:type="dcterms:W3CDTF">2019-09-29T09:19:24Z</dcterms:modified>
</cp:coreProperties>
</file>