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6915" windowHeight="5700" activeTab="1"/>
  </bookViews>
  <sheets>
    <sheet name="RLsamedi" sheetId="1" r:id="rId1"/>
    <sheet name="RL dimanche" sheetId="4" r:id="rId2"/>
    <sheet name="RCourt" sheetId="5" r:id="rId3"/>
  </sheets>
  <definedNames>
    <definedName name="_xlnm._FilterDatabase" localSheetId="0" hidden="1">RLsamedi!#REF!</definedName>
  </definedNames>
  <calcPr calcId="125725"/>
</workbook>
</file>

<file path=xl/calcChain.xml><?xml version="1.0" encoding="utf-8"?>
<calcChain xmlns="http://schemas.openxmlformats.org/spreadsheetml/2006/main">
  <c r="AK17" i="4"/>
  <c r="AG6"/>
  <c r="AG7"/>
  <c r="AG10"/>
  <c r="AG12"/>
  <c r="AG13"/>
  <c r="AG14"/>
  <c r="AG15"/>
  <c r="AG16"/>
  <c r="AG17"/>
  <c r="AG18"/>
  <c r="AG19"/>
  <c r="AG21"/>
  <c r="AG22"/>
  <c r="AG23"/>
  <c r="AG24"/>
  <c r="AG25"/>
  <c r="AG26"/>
  <c r="AG28"/>
  <c r="AG29"/>
  <c r="AG30"/>
  <c r="AG31"/>
  <c r="AG33"/>
  <c r="AG35"/>
  <c r="AG36"/>
  <c r="AG5"/>
  <c r="M5" i="5"/>
  <c r="M6"/>
  <c r="M7"/>
  <c r="M8"/>
  <c r="M9"/>
  <c r="M10"/>
  <c r="M11"/>
  <c r="M12"/>
  <c r="M15"/>
  <c r="M16"/>
  <c r="M18"/>
  <c r="M19"/>
  <c r="M20"/>
  <c r="M21"/>
  <c r="M22"/>
  <c r="M23"/>
  <c r="M25"/>
  <c r="M26"/>
  <c r="M27"/>
  <c r="M28"/>
  <c r="M29"/>
  <c r="L18"/>
  <c r="N18" s="1"/>
  <c r="O36" i="1"/>
  <c r="O35"/>
  <c r="O22"/>
  <c r="O23"/>
  <c r="O24"/>
  <c r="O25"/>
  <c r="O26"/>
  <c r="O27"/>
  <c r="O28"/>
  <c r="O29"/>
  <c r="O30"/>
  <c r="O31"/>
  <c r="O32"/>
  <c r="O33"/>
  <c r="O21"/>
  <c r="L6"/>
  <c r="L7"/>
  <c r="L9"/>
  <c r="L10"/>
  <c r="L11"/>
  <c r="L12"/>
  <c r="L13"/>
  <c r="L14"/>
  <c r="L15"/>
  <c r="L16"/>
  <c r="L17"/>
  <c r="L18"/>
  <c r="L19"/>
  <c r="L21"/>
  <c r="L22"/>
  <c r="L23"/>
  <c r="L24"/>
  <c r="L25"/>
  <c r="L26"/>
  <c r="L27"/>
  <c r="L28"/>
  <c r="L29"/>
  <c r="L30"/>
  <c r="L31"/>
  <c r="L32"/>
  <c r="L33"/>
  <c r="L35"/>
  <c r="L36"/>
  <c r="L5"/>
  <c r="K36"/>
  <c r="M36" s="1"/>
  <c r="C6" i="4"/>
  <c r="C7"/>
  <c r="C9"/>
  <c r="C10"/>
  <c r="C11"/>
  <c r="C12"/>
  <c r="C13"/>
  <c r="C14"/>
  <c r="AF14" s="1"/>
  <c r="AH14" s="1"/>
  <c r="AI14" s="1"/>
  <c r="C15"/>
  <c r="C16"/>
  <c r="C17"/>
  <c r="C18"/>
  <c r="C19"/>
  <c r="C22"/>
  <c r="AF22" s="1"/>
  <c r="AH22" s="1"/>
  <c r="AI22" s="1"/>
  <c r="C23"/>
  <c r="C24"/>
  <c r="C25"/>
  <c r="C26"/>
  <c r="C27"/>
  <c r="C28"/>
  <c r="C29"/>
  <c r="C30"/>
  <c r="C31"/>
  <c r="C32"/>
  <c r="C33"/>
  <c r="C35"/>
  <c r="C36"/>
  <c r="K17" i="1"/>
  <c r="L16" i="5"/>
  <c r="N16" s="1"/>
  <c r="L28"/>
  <c r="N28" s="1"/>
  <c r="L29"/>
  <c r="N29" s="1"/>
  <c r="AF35" i="4"/>
  <c r="AH35" s="1"/>
  <c r="AI35" s="1"/>
  <c r="AF30"/>
  <c r="AF31"/>
  <c r="AH31" s="1"/>
  <c r="AI31" s="1"/>
  <c r="AF33"/>
  <c r="K22" i="1"/>
  <c r="M22" s="1"/>
  <c r="K30"/>
  <c r="M30" s="1"/>
  <c r="K31"/>
  <c r="K32"/>
  <c r="M32" s="1"/>
  <c r="L5" i="5"/>
  <c r="N5" s="1"/>
  <c r="L15"/>
  <c r="N15" s="1"/>
  <c r="AF21" i="4"/>
  <c r="AF23"/>
  <c r="AH23" s="1"/>
  <c r="AI23" s="1"/>
  <c r="AF24"/>
  <c r="AH24" s="1"/>
  <c r="AF25"/>
  <c r="AF26"/>
  <c r="AH26" s="1"/>
  <c r="AF28"/>
  <c r="AH28" s="1"/>
  <c r="AF29"/>
  <c r="AF36"/>
  <c r="AF6"/>
  <c r="AH6" s="1"/>
  <c r="AF7"/>
  <c r="AH7" s="1"/>
  <c r="AI7" s="1"/>
  <c r="AF10"/>
  <c r="AH10" s="1"/>
  <c r="AI10" s="1"/>
  <c r="AF12"/>
  <c r="AH12" s="1"/>
  <c r="AI12" s="1"/>
  <c r="AF13"/>
  <c r="AH13" s="1"/>
  <c r="AI13" s="1"/>
  <c r="AF15"/>
  <c r="AH15" s="1"/>
  <c r="AI15" s="1"/>
  <c r="AF16"/>
  <c r="AH16" s="1"/>
  <c r="AI16" s="1"/>
  <c r="AF17"/>
  <c r="AH17" s="1"/>
  <c r="AF18"/>
  <c r="AH18" s="1"/>
  <c r="AF19"/>
  <c r="AH19" s="1"/>
  <c r="AI19" s="1"/>
  <c r="L6" i="5"/>
  <c r="L7"/>
  <c r="L8"/>
  <c r="L9"/>
  <c r="L10"/>
  <c r="L11"/>
  <c r="L12"/>
  <c r="L19"/>
  <c r="L20"/>
  <c r="L21"/>
  <c r="L22"/>
  <c r="L23"/>
  <c r="L25"/>
  <c r="L26"/>
  <c r="L27"/>
  <c r="K7" i="1"/>
  <c r="K9"/>
  <c r="K10"/>
  <c r="K11"/>
  <c r="K12"/>
  <c r="K13"/>
  <c r="K14"/>
  <c r="K15"/>
  <c r="K16"/>
  <c r="K18"/>
  <c r="K19"/>
  <c r="K21"/>
  <c r="K23"/>
  <c r="K24"/>
  <c r="K25"/>
  <c r="K26"/>
  <c r="K27"/>
  <c r="K28"/>
  <c r="K29"/>
  <c r="K33"/>
  <c r="K35"/>
  <c r="K6"/>
  <c r="K5"/>
  <c r="M6"/>
  <c r="M7"/>
  <c r="M9"/>
  <c r="M10"/>
  <c r="M11"/>
  <c r="M12"/>
  <c r="M13"/>
  <c r="M14"/>
  <c r="M15"/>
  <c r="M16"/>
  <c r="M18"/>
  <c r="N35" s="1"/>
  <c r="M19"/>
  <c r="O10" s="1"/>
  <c r="M21"/>
  <c r="M23"/>
  <c r="M24"/>
  <c r="M25"/>
  <c r="M26"/>
  <c r="M27"/>
  <c r="M28"/>
  <c r="M29"/>
  <c r="M33"/>
  <c r="M35"/>
  <c r="N6" i="5"/>
  <c r="N7"/>
  <c r="N8"/>
  <c r="N9"/>
  <c r="N10"/>
  <c r="N11"/>
  <c r="N12"/>
  <c r="N19"/>
  <c r="N20"/>
  <c r="N21"/>
  <c r="N22"/>
  <c r="N23"/>
  <c r="N25"/>
  <c r="N26"/>
  <c r="N27"/>
  <c r="C5" i="4"/>
  <c r="AF5"/>
  <c r="M5" i="1"/>
  <c r="P19" i="5" l="1"/>
  <c r="P27"/>
  <c r="O5"/>
  <c r="O29"/>
  <c r="O28"/>
  <c r="O27"/>
  <c r="O26"/>
  <c r="O25"/>
  <c r="O23"/>
  <c r="O22"/>
  <c r="O21"/>
  <c r="O20"/>
  <c r="O19"/>
  <c r="O18"/>
  <c r="O16"/>
  <c r="O15"/>
  <c r="O12"/>
  <c r="O11"/>
  <c r="O10"/>
  <c r="O9"/>
  <c r="O8"/>
  <c r="O7"/>
  <c r="O6"/>
  <c r="AH5" i="4"/>
  <c r="P26" i="5"/>
  <c r="P25"/>
  <c r="P23"/>
  <c r="P22"/>
  <c r="P21"/>
  <c r="P20"/>
  <c r="P12"/>
  <c r="P11"/>
  <c r="P10"/>
  <c r="P9"/>
  <c r="P8"/>
  <c r="P7"/>
  <c r="P6"/>
  <c r="P15"/>
  <c r="P29"/>
  <c r="P28"/>
  <c r="P18"/>
  <c r="P5"/>
  <c r="P16"/>
  <c r="AI18" i="4"/>
  <c r="AK10" s="1"/>
  <c r="N36" i="1"/>
  <c r="AH33" i="4"/>
  <c r="AI33" s="1"/>
  <c r="AH30"/>
  <c r="AI30" s="1"/>
  <c r="M31" i="1"/>
  <c r="O9"/>
  <c r="O19"/>
  <c r="O18"/>
  <c r="O17"/>
  <c r="O16"/>
  <c r="O15"/>
  <c r="O14"/>
  <c r="O13"/>
  <c r="O12"/>
  <c r="O11"/>
  <c r="N30"/>
  <c r="N32"/>
  <c r="N31"/>
  <c r="N22"/>
  <c r="N5"/>
  <c r="AH36" i="4"/>
  <c r="AI36" s="1"/>
  <c r="AK36" s="1"/>
  <c r="AH29"/>
  <c r="AI29" s="1"/>
  <c r="AI28"/>
  <c r="AI26"/>
  <c r="AH25"/>
  <c r="AI25" s="1"/>
  <c r="AI24"/>
  <c r="AH21"/>
  <c r="N12" i="1"/>
  <c r="N33"/>
  <c r="N29"/>
  <c r="N28"/>
  <c r="N27"/>
  <c r="N26"/>
  <c r="N25"/>
  <c r="N24"/>
  <c r="N23"/>
  <c r="N21"/>
  <c r="N19"/>
  <c r="N18"/>
  <c r="N17"/>
  <c r="N16"/>
  <c r="N15"/>
  <c r="N14"/>
  <c r="N13"/>
  <c r="N11"/>
  <c r="N10"/>
  <c r="N9"/>
  <c r="N6"/>
  <c r="AI6" i="4"/>
  <c r="O6" i="1"/>
  <c r="N7"/>
  <c r="O5"/>
  <c r="O7"/>
  <c r="AI5" i="4"/>
  <c r="AK35" l="1"/>
  <c r="AK12"/>
  <c r="AK13"/>
  <c r="AK14"/>
  <c r="AK15"/>
  <c r="AK16"/>
  <c r="AK18"/>
  <c r="AK19"/>
  <c r="AK23"/>
  <c r="AK24"/>
  <c r="AK25"/>
  <c r="AK26"/>
  <c r="AK28"/>
  <c r="AK29"/>
  <c r="AK30"/>
  <c r="AK31"/>
  <c r="AK33"/>
  <c r="AK22"/>
  <c r="AJ22"/>
  <c r="AJ35"/>
  <c r="AJ5"/>
  <c r="AJ23"/>
  <c r="AJ24"/>
  <c r="AJ25"/>
  <c r="AJ26"/>
  <c r="AJ28"/>
  <c r="AJ29"/>
  <c r="AJ36"/>
  <c r="AJ6"/>
  <c r="AJ7"/>
  <c r="AJ10"/>
  <c r="AJ12"/>
  <c r="AJ13"/>
  <c r="AJ14"/>
  <c r="AJ15"/>
  <c r="AJ16"/>
  <c r="AJ18"/>
  <c r="AJ19"/>
  <c r="AJ33"/>
  <c r="AJ31"/>
  <c r="AJ30"/>
  <c r="AK6" l="1"/>
  <c r="AK5"/>
  <c r="AK7"/>
</calcChain>
</file>

<file path=xl/sharedStrings.xml><?xml version="1.0" encoding="utf-8"?>
<sst xmlns="http://schemas.openxmlformats.org/spreadsheetml/2006/main" count="212" uniqueCount="145">
  <si>
    <t>equipe n°</t>
  </si>
  <si>
    <t>catégorie</t>
  </si>
  <si>
    <t>temps hors pénalités</t>
  </si>
  <si>
    <r>
      <rPr>
        <b/>
        <sz val="14"/>
        <color indexed="8"/>
        <rFont val="Calibri"/>
        <family val="2"/>
      </rPr>
      <t xml:space="preserve">section 6: </t>
    </r>
    <r>
      <rPr>
        <sz val="14"/>
        <color indexed="8"/>
        <rFont val="Calibri"/>
        <family val="2"/>
      </rPr>
      <t xml:space="preserve">       VTT balisé</t>
    </r>
  </si>
  <si>
    <r>
      <rPr>
        <b/>
        <sz val="14"/>
        <color indexed="8"/>
        <rFont val="Calibri"/>
        <family val="2"/>
      </rPr>
      <t xml:space="preserve">section 1: </t>
    </r>
    <r>
      <rPr>
        <sz val="14"/>
        <color indexed="8"/>
        <rFont val="Calibri"/>
        <family val="2"/>
      </rPr>
      <t xml:space="preserve">      Trail</t>
    </r>
  </si>
  <si>
    <t>heure d'arrivée</t>
  </si>
  <si>
    <r>
      <rPr>
        <i/>
        <sz val="12"/>
        <color indexed="8"/>
        <rFont val="Calibri"/>
        <family val="2"/>
      </rPr>
      <t xml:space="preserve">1 balise obligatoire </t>
    </r>
    <r>
      <rPr>
        <sz val="12"/>
        <color indexed="8"/>
        <rFont val="Calibri"/>
        <family val="2"/>
      </rPr>
      <t>Pénalité: 1balise = 1h</t>
    </r>
  </si>
  <si>
    <r>
      <rPr>
        <b/>
        <sz val="14"/>
        <color indexed="8"/>
        <rFont val="Calibri"/>
        <family val="2"/>
      </rPr>
      <t>section 3:</t>
    </r>
    <r>
      <rPr>
        <sz val="14"/>
        <color indexed="8"/>
        <rFont val="Calibri"/>
        <family val="2"/>
      </rPr>
      <t xml:space="preserve"> Course d'orientation</t>
    </r>
  </si>
  <si>
    <t>section 4: Trail St Amans</t>
  </si>
  <si>
    <t>section 7:  VTT Nore - ST Amans</t>
  </si>
  <si>
    <r>
      <t xml:space="preserve">section 6:                    </t>
    </r>
    <r>
      <rPr>
        <b/>
        <sz val="12"/>
        <color indexed="8"/>
        <rFont val="Calibri"/>
        <family val="2"/>
      </rPr>
      <t xml:space="preserve">  Course d'orientation Nore</t>
    </r>
  </si>
  <si>
    <r>
      <t xml:space="preserve">Section 8: </t>
    </r>
    <r>
      <rPr>
        <b/>
        <sz val="12"/>
        <color indexed="8"/>
        <rFont val="Calibri"/>
        <family val="2"/>
      </rPr>
      <t>Course d'orientation St Amans</t>
    </r>
  </si>
  <si>
    <t>section 1: Trail St Amans</t>
  </si>
  <si>
    <t>section 2:         VTT Raynaud - Nore</t>
  </si>
  <si>
    <t>section 4:  VTT Nore - ST Amans</t>
  </si>
  <si>
    <r>
      <t xml:space="preserve">Section 5: </t>
    </r>
    <r>
      <rPr>
        <b/>
        <sz val="12"/>
        <color indexed="8"/>
        <rFont val="Calibri"/>
        <family val="2"/>
      </rPr>
      <t>Course d'orientation St Amans</t>
    </r>
  </si>
  <si>
    <t>section 10 : Trail lac St Peyres</t>
  </si>
  <si>
    <t xml:space="preserve">section 12 : Canoë </t>
  </si>
  <si>
    <t>section 13: VTT Lac St Peyres- St Amans</t>
  </si>
  <si>
    <r>
      <t xml:space="preserve">Section 1 : </t>
    </r>
    <r>
      <rPr>
        <sz val="12"/>
        <color indexed="8"/>
        <rFont val="Tahoma"/>
        <family val="2"/>
      </rPr>
      <t>Trail</t>
    </r>
  </si>
  <si>
    <t>numéro des balises obligatoires (hors CO)</t>
  </si>
  <si>
    <t>Equipe n°</t>
  </si>
  <si>
    <t>classement scratch</t>
  </si>
  <si>
    <t>classement catégorie</t>
  </si>
  <si>
    <t>temps de pénalité</t>
  </si>
  <si>
    <t xml:space="preserve">  Temps final samedi</t>
  </si>
  <si>
    <t>3 balises obligatoires Pénalité:                           1 balise = 1h</t>
  </si>
  <si>
    <t>1 balise obligatoire Pénalité:                          1 balise = 1h</t>
  </si>
  <si>
    <t>2 balises obligatoires  Pénalité:                             1 balise : 1 h</t>
  </si>
  <si>
    <t>2 balises obligatoires Pénalité:                   1 balise = 1h</t>
  </si>
  <si>
    <t>1 balise obligatoire Pénalité:                 1 balise = 1h</t>
  </si>
  <si>
    <t>temps final dimanche</t>
  </si>
  <si>
    <t>temps final total                                           (samedi + dimanche)</t>
  </si>
  <si>
    <t>numéro balises (hors CO)</t>
  </si>
  <si>
    <t>temps final                               ( en heure)</t>
  </si>
  <si>
    <t>Heure d'arrivée                      (départ 20h30)</t>
  </si>
  <si>
    <t>heure départ</t>
  </si>
  <si>
    <t>11 balises obligatoires Pénalité :                          1 balise = 10 min</t>
  </si>
  <si>
    <t>11 balises</t>
  </si>
  <si>
    <t>Hommes</t>
  </si>
  <si>
    <t>Femme</t>
  </si>
  <si>
    <t>Mixte</t>
  </si>
  <si>
    <t>1. Les raids devils</t>
  </si>
  <si>
    <t>2. Les pots à Dédé</t>
  </si>
  <si>
    <t>3. Narbonne t'es bonne</t>
  </si>
  <si>
    <t>Hom: 2+1</t>
  </si>
  <si>
    <t>Homme 2</t>
  </si>
  <si>
    <t>Homme 1</t>
  </si>
  <si>
    <t>Mixte 2</t>
  </si>
  <si>
    <r>
      <rPr>
        <i/>
        <sz val="11"/>
        <color indexed="8"/>
        <rFont val="Calibri"/>
        <family val="2"/>
      </rPr>
      <t>3 balises obligatoires</t>
    </r>
    <r>
      <rPr>
        <sz val="11"/>
        <color theme="1"/>
        <rFont val="Calibri"/>
        <family val="2"/>
        <scheme val="minor"/>
      </rPr>
      <t xml:space="preserve"> Pénalité:                                             1 balise = 1h</t>
    </r>
  </si>
  <si>
    <t>section 11: VTT Liaison bord du lac</t>
  </si>
  <si>
    <t>numéro des balises</t>
  </si>
  <si>
    <t>2 balises obligatoires  Pénalité:                               1 balise : 1 h</t>
  </si>
  <si>
    <t>2 balises obligatoires Pénalité:                         1 balise = 1h</t>
  </si>
  <si>
    <r>
      <rPr>
        <b/>
        <sz val="14"/>
        <color indexed="8"/>
        <rFont val="Calibri"/>
        <family val="2"/>
      </rPr>
      <t>section 2:</t>
    </r>
    <r>
      <rPr>
        <sz val="14"/>
        <color indexed="8"/>
        <rFont val="Calibri"/>
        <family val="2"/>
      </rPr>
      <t xml:space="preserve">                                 VTT balisé</t>
    </r>
  </si>
  <si>
    <t>carton 1</t>
  </si>
  <si>
    <t>carton 2</t>
  </si>
  <si>
    <t>BILAN</t>
  </si>
  <si>
    <t>section 5:         VTT Croix de la roque- Nore</t>
  </si>
  <si>
    <t>11 balises obligatoires Pénalité :                         1 balise = 30 min</t>
  </si>
  <si>
    <t>4 balises obligatoires Pénalité:                    1 balise = 30 min</t>
  </si>
  <si>
    <t>18 balises obligatoires Pénalité :                    1 balise = 10 min</t>
  </si>
  <si>
    <t xml:space="preserve">18 balises </t>
  </si>
  <si>
    <t>18 balises obligatoires Pénalité :                   1 balise = 10 min</t>
  </si>
  <si>
    <t>18 balises</t>
  </si>
  <si>
    <t xml:space="preserve">porte 13h45 </t>
  </si>
  <si>
    <t>A</t>
  </si>
  <si>
    <t>B</t>
  </si>
  <si>
    <t>5 balises obligatoires Pénalité:                                                     1 balise = 1h</t>
  </si>
  <si>
    <t>10. Kesako</t>
  </si>
  <si>
    <t>11. Les manix toujours au contact</t>
  </si>
  <si>
    <t>13. Lisa</t>
  </si>
  <si>
    <t>15. Mesturet aventure</t>
  </si>
  <si>
    <t>16. Brakass</t>
  </si>
  <si>
    <t>17. MSO Caméléon</t>
  </si>
  <si>
    <t>18. Braskass 2</t>
  </si>
  <si>
    <t>17. MSO caméléon</t>
  </si>
  <si>
    <t>19. Petitjean Felix</t>
  </si>
  <si>
    <t>21. Gayraud</t>
  </si>
  <si>
    <t>22. ABS Raid nature</t>
  </si>
  <si>
    <t>23. Etiopathie.com</t>
  </si>
  <si>
    <t>30. Muc Raid aventure</t>
  </si>
  <si>
    <t>31. Absolu raid rodez</t>
  </si>
  <si>
    <t>32. Mende orientation</t>
  </si>
  <si>
    <t>33. Soul of tribe</t>
  </si>
  <si>
    <t>34. Crok</t>
  </si>
  <si>
    <t>35. Les chauds patates 1</t>
  </si>
  <si>
    <t>36. Les ch. patates 2.</t>
  </si>
  <si>
    <t>37. Muc'alement votre</t>
  </si>
  <si>
    <t>38. Lozere sport nature</t>
  </si>
  <si>
    <t>39. Kirmse</t>
  </si>
  <si>
    <t>50. Raid mort</t>
  </si>
  <si>
    <t>51. Burros</t>
  </si>
  <si>
    <t>52. Transvallée</t>
  </si>
  <si>
    <t>53. Zapemi</t>
  </si>
  <si>
    <t>54. Girl Power</t>
  </si>
  <si>
    <t>55. Et une de plus à Villanova</t>
  </si>
  <si>
    <t>56. Les Biloutes</t>
  </si>
  <si>
    <t>57. Les tourtereaux</t>
  </si>
  <si>
    <t>58. El Equipaje del chimborazo</t>
  </si>
  <si>
    <t>59. Keskonfela</t>
  </si>
  <si>
    <t>60. Tri mo jai</t>
  </si>
  <si>
    <t>61. VTT club mazamet</t>
  </si>
  <si>
    <t>64. Les motivés</t>
  </si>
  <si>
    <t>65. Les canaris</t>
  </si>
  <si>
    <t>66. Masoni Masoni</t>
  </si>
  <si>
    <t>68. Lezar'twist</t>
  </si>
  <si>
    <t>69. Les Try'ers</t>
  </si>
  <si>
    <t>70. Andre Andre</t>
  </si>
  <si>
    <t>71. Les Ruthenois</t>
  </si>
  <si>
    <t>72. Atomic</t>
  </si>
  <si>
    <t>16. Braskass</t>
  </si>
  <si>
    <t>porte 16h00</t>
  </si>
  <si>
    <t xml:space="preserve"> pénalité 30 min /3min</t>
  </si>
  <si>
    <t xml:space="preserve">porte 23h30                  </t>
  </si>
  <si>
    <t>pénalité 10 min / 3 min</t>
  </si>
  <si>
    <t>pénalité 2h si porte dépassée et section 10 non faite</t>
  </si>
  <si>
    <t>section 3:                      Course d'orientation Nore</t>
  </si>
  <si>
    <r>
      <rPr>
        <b/>
        <sz val="12"/>
        <color indexed="8"/>
        <rFont val="Calibri"/>
        <family val="2"/>
      </rPr>
      <t xml:space="preserve">section 1: </t>
    </r>
    <r>
      <rPr>
        <sz val="12"/>
        <color indexed="8"/>
        <rFont val="Calibri"/>
        <family val="2"/>
      </rPr>
      <t xml:space="preserve">      Trail</t>
    </r>
  </si>
  <si>
    <r>
      <rPr>
        <b/>
        <sz val="12"/>
        <color indexed="8"/>
        <rFont val="Calibri"/>
        <family val="2"/>
      </rPr>
      <t xml:space="preserve">section 6: </t>
    </r>
    <r>
      <rPr>
        <sz val="12"/>
        <color indexed="8"/>
        <rFont val="Calibri"/>
        <family val="2"/>
      </rPr>
      <t xml:space="preserve">       VTT balisé</t>
    </r>
  </si>
  <si>
    <t>section 9:                                                                                     VTT suivi St Amans- Lac St Peyres</t>
  </si>
  <si>
    <t>heure</t>
  </si>
  <si>
    <t>pénalité</t>
  </si>
  <si>
    <t>74. ABS cool cool</t>
  </si>
  <si>
    <t>heure départ dimanche: de 6h30 à 7h</t>
  </si>
  <si>
    <t>40. Soul of christounet V</t>
  </si>
  <si>
    <t>41. Soul of christounet F</t>
  </si>
  <si>
    <r>
      <rPr>
        <i/>
        <sz val="11"/>
        <color indexed="8"/>
        <rFont val="Calibri"/>
        <family val="2"/>
      </rPr>
      <t>19 Balises obligatoires</t>
    </r>
    <r>
      <rPr>
        <sz val="11"/>
        <color theme="1"/>
        <rFont val="Calibri"/>
        <family val="2"/>
        <scheme val="minor"/>
      </rPr>
      <t xml:space="preserve"> Pénalité :                                     1 balise = 10 min</t>
    </r>
  </si>
  <si>
    <t>19balises</t>
  </si>
  <si>
    <t>75. Fraysse Brigitte</t>
  </si>
  <si>
    <t>76. Darmon Hervé</t>
  </si>
  <si>
    <t>14. Tic &amp;Tac</t>
  </si>
  <si>
    <t>14. Tic&amp;Tac</t>
  </si>
  <si>
    <t>20. Giragot</t>
  </si>
  <si>
    <t>4. ABS- Mikazaz</t>
  </si>
  <si>
    <t>4. ABS-Mikazaz</t>
  </si>
  <si>
    <t>abandon</t>
  </si>
  <si>
    <t>62. Les galopins</t>
  </si>
  <si>
    <t>63. Los Bramaires</t>
  </si>
  <si>
    <t>heure de passage</t>
  </si>
  <si>
    <t>Abandon</t>
  </si>
  <si>
    <t>classement à titre indicatif</t>
  </si>
  <si>
    <t>1è:09:08</t>
  </si>
  <si>
    <t>1 balise obligatoire Pénalité:                      1 balise = 1h</t>
  </si>
  <si>
    <t>Heure de départ du Raid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</si>
</sst>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20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indexed="8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0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4" xfId="0" applyBorder="1"/>
    <xf numFmtId="0" fontId="1" fillId="3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5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8" borderId="1" xfId="0" applyFill="1" applyBorder="1"/>
    <xf numFmtId="165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9" borderId="1" xfId="0" applyFill="1" applyBorder="1"/>
    <xf numFmtId="164" fontId="7" fillId="0" borderId="1" xfId="0" applyNumberFormat="1" applyFont="1" applyBorder="1"/>
    <xf numFmtId="0" fontId="7" fillId="0" borderId="0" xfId="0" applyFont="1"/>
    <xf numFmtId="21" fontId="0" fillId="0" borderId="1" xfId="0" applyNumberFormat="1" applyBorder="1"/>
    <xf numFmtId="21" fontId="7" fillId="0" borderId="1" xfId="0" applyNumberFormat="1" applyFont="1" applyBorder="1"/>
    <xf numFmtId="164" fontId="0" fillId="4" borderId="4" xfId="0" applyNumberFormat="1" applyFill="1" applyBorder="1"/>
    <xf numFmtId="164" fontId="0" fillId="8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8" borderId="4" xfId="0" applyNumberFormat="1" applyFill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4" fillId="0" borderId="1" xfId="0" applyFont="1" applyBorder="1"/>
    <xf numFmtId="21" fontId="0" fillId="4" borderId="4" xfId="0" applyNumberFormat="1" applyFont="1" applyFill="1" applyBorder="1"/>
    <xf numFmtId="0" fontId="0" fillId="4" borderId="4" xfId="0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164" fontId="0" fillId="2" borderId="18" xfId="0" applyNumberFormat="1" applyFill="1" applyBorder="1"/>
    <xf numFmtId="0" fontId="0" fillId="0" borderId="18" xfId="0" applyBorder="1"/>
    <xf numFmtId="0" fontId="0" fillId="2" borderId="19" xfId="0" applyFill="1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/>
    <xf numFmtId="0" fontId="0" fillId="0" borderId="21" xfId="0" applyBorder="1"/>
    <xf numFmtId="0" fontId="0" fillId="2" borderId="22" xfId="0" applyFill="1" applyBorder="1"/>
    <xf numFmtId="0" fontId="9" fillId="3" borderId="17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/>
    </xf>
    <xf numFmtId="0" fontId="0" fillId="7" borderId="19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2" xfId="0" applyFill="1" applyBorder="1"/>
    <xf numFmtId="0" fontId="0" fillId="13" borderId="1" xfId="0" applyFill="1" applyBorder="1"/>
    <xf numFmtId="164" fontId="0" fillId="13" borderId="18" xfId="0" applyNumberFormat="1" applyFill="1" applyBorder="1"/>
    <xf numFmtId="164" fontId="0" fillId="3" borderId="18" xfId="0" applyNumberFormat="1" applyFill="1" applyBorder="1"/>
    <xf numFmtId="0" fontId="9" fillId="2" borderId="15" xfId="0" applyFont="1" applyFill="1" applyBorder="1" applyAlignment="1">
      <alignment horizontal="center" vertical="center" wrapText="1"/>
    </xf>
    <xf numFmtId="0" fontId="0" fillId="13" borderId="21" xfId="0" applyFill="1" applyBorder="1"/>
    <xf numFmtId="164" fontId="0" fillId="10" borderId="18" xfId="0" applyNumberForma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1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8" xfId="0" applyFill="1" applyBorder="1"/>
    <xf numFmtId="21" fontId="0" fillId="6" borderId="8" xfId="0" applyNumberFormat="1" applyFill="1" applyBorder="1"/>
    <xf numFmtId="0" fontId="0" fillId="6" borderId="8" xfId="0" applyFill="1" applyBorder="1"/>
    <xf numFmtId="0" fontId="0" fillId="0" borderId="0" xfId="0" applyBorder="1"/>
    <xf numFmtId="0" fontId="0" fillId="3" borderId="0" xfId="0" applyFill="1" applyBorder="1"/>
    <xf numFmtId="0" fontId="14" fillId="0" borderId="0" xfId="0" applyFont="1" applyBorder="1"/>
    <xf numFmtId="0" fontId="14" fillId="0" borderId="26" xfId="0" applyFont="1" applyBorder="1" applyAlignment="1">
      <alignment vertical="center" textRotation="90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21" fontId="0" fillId="14" borderId="1" xfId="0" applyNumberFormat="1" applyFill="1" applyBorder="1"/>
    <xf numFmtId="0" fontId="0" fillId="14" borderId="1" xfId="0" applyFill="1" applyBorder="1"/>
    <xf numFmtId="164" fontId="0" fillId="9" borderId="1" xfId="0" applyNumberFormat="1" applyFill="1" applyBorder="1"/>
    <xf numFmtId="20" fontId="0" fillId="7" borderId="1" xfId="0" applyNumberFormat="1" applyFill="1" applyBorder="1"/>
    <xf numFmtId="165" fontId="0" fillId="8" borderId="1" xfId="0" applyNumberFormat="1" applyFill="1" applyBorder="1"/>
    <xf numFmtId="0" fontId="0" fillId="8" borderId="4" xfId="0" applyFill="1" applyBorder="1"/>
    <xf numFmtId="21" fontId="0" fillId="7" borderId="1" xfId="0" applyNumberFormat="1" applyFill="1" applyBorder="1"/>
    <xf numFmtId="21" fontId="8" fillId="0" borderId="1" xfId="0" applyNumberFormat="1" applyFont="1" applyBorder="1" applyAlignment="1">
      <alignment textRotation="90"/>
    </xf>
    <xf numFmtId="21" fontId="0" fillId="4" borderId="4" xfId="0" applyNumberFormat="1" applyFill="1" applyBorder="1"/>
    <xf numFmtId="0" fontId="6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18" fillId="13" borderId="18" xfId="0" applyNumberFormat="1" applyFont="1" applyFill="1" applyBorder="1"/>
    <xf numFmtId="164" fontId="0" fillId="13" borderId="8" xfId="0" applyNumberFormat="1" applyFill="1" applyBorder="1"/>
    <xf numFmtId="20" fontId="0" fillId="6" borderId="8" xfId="0" applyNumberFormat="1" applyFill="1" applyBorder="1"/>
    <xf numFmtId="164" fontId="19" fillId="13" borderId="18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5" fillId="12" borderId="23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5" fillId="12" borderId="3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/>
    </xf>
    <xf numFmtId="0" fontId="16" fillId="11" borderId="24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textRotation="90" wrapText="1"/>
    </xf>
    <xf numFmtId="0" fontId="8" fillId="6" borderId="6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textRotation="90" wrapText="1"/>
    </xf>
    <xf numFmtId="0" fontId="9" fillId="8" borderId="11" xfId="0" applyFont="1" applyFill="1" applyBorder="1" applyAlignment="1">
      <alignment horizontal="center" vertical="center" textRotation="90" wrapText="1"/>
    </xf>
    <xf numFmtId="0" fontId="9" fillId="8" borderId="9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" xfId="0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textRotation="90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14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zoomScale="70" zoomScaleNormal="70" workbookViewId="0">
      <selection activeCell="S31" sqref="S31"/>
    </sheetView>
  </sheetViews>
  <sheetFormatPr baseColWidth="10" defaultRowHeight="15"/>
  <cols>
    <col min="1" max="1" width="6" style="73" customWidth="1"/>
    <col min="2" max="2" width="25.140625" customWidth="1"/>
    <col min="3" max="3" width="12" hidden="1" customWidth="1"/>
    <col min="4" max="4" width="8.28515625" customWidth="1"/>
    <col min="5" max="5" width="10.28515625" customWidth="1"/>
    <col min="6" max="6" width="8.5703125" customWidth="1"/>
    <col min="7" max="7" width="10.140625" customWidth="1"/>
    <col min="8" max="8" width="10.28515625" style="12" customWidth="1"/>
    <col min="9" max="9" width="8.7109375" style="12" customWidth="1"/>
    <col min="10" max="10" width="10.28515625" style="12" customWidth="1"/>
    <col min="11" max="11" width="10.28515625" customWidth="1"/>
    <col min="12" max="12" width="10.140625" style="22" customWidth="1"/>
    <col min="13" max="13" width="7.85546875" style="12" customWidth="1"/>
    <col min="14" max="14" width="3.85546875" customWidth="1"/>
    <col min="15" max="15" width="4.140625" customWidth="1"/>
    <col min="16" max="16" width="8.85546875" style="71" customWidth="1"/>
  </cols>
  <sheetData>
    <row r="2" spans="1:16" s="2" customFormat="1" ht="82.5" customHeight="1">
      <c r="A2" s="105" t="s">
        <v>1</v>
      </c>
      <c r="B2" s="102" t="s">
        <v>21</v>
      </c>
      <c r="C2" s="107" t="s">
        <v>4</v>
      </c>
      <c r="D2" s="66" t="s">
        <v>19</v>
      </c>
      <c r="E2" s="92" t="s">
        <v>54</v>
      </c>
      <c r="F2" s="93"/>
      <c r="G2" s="94"/>
      <c r="H2" s="9" t="s">
        <v>7</v>
      </c>
      <c r="I2" s="109" t="s">
        <v>35</v>
      </c>
      <c r="J2" s="67" t="s">
        <v>114</v>
      </c>
      <c r="K2" s="112" t="s">
        <v>2</v>
      </c>
      <c r="L2" s="120" t="s">
        <v>24</v>
      </c>
      <c r="M2" s="115" t="s">
        <v>25</v>
      </c>
      <c r="N2" s="118" t="s">
        <v>22</v>
      </c>
      <c r="O2" s="119" t="s">
        <v>23</v>
      </c>
      <c r="P2" s="84">
        <v>0.85416666666666663</v>
      </c>
    </row>
    <row r="3" spans="1:16" s="1" customFormat="1" ht="108" customHeight="1">
      <c r="A3" s="105"/>
      <c r="B3" s="102"/>
      <c r="C3" s="107"/>
      <c r="D3" s="6" t="s">
        <v>6</v>
      </c>
      <c r="E3" s="95" t="s">
        <v>49</v>
      </c>
      <c r="F3" s="96"/>
      <c r="G3" s="97"/>
      <c r="H3" s="10" t="s">
        <v>127</v>
      </c>
      <c r="I3" s="110"/>
      <c r="J3" s="123" t="s">
        <v>115</v>
      </c>
      <c r="K3" s="113"/>
      <c r="L3" s="121"/>
      <c r="M3" s="116"/>
      <c r="N3" s="118"/>
      <c r="O3" s="119"/>
      <c r="P3" s="108" t="s">
        <v>124</v>
      </c>
    </row>
    <row r="4" spans="1:16">
      <c r="A4" s="103" t="s">
        <v>51</v>
      </c>
      <c r="B4" s="103"/>
      <c r="C4" s="13"/>
      <c r="D4" s="13">
        <v>101</v>
      </c>
      <c r="E4" s="13">
        <v>102</v>
      </c>
      <c r="F4" s="13">
        <v>103</v>
      </c>
      <c r="G4" s="13">
        <v>104</v>
      </c>
      <c r="H4" s="19" t="s">
        <v>128</v>
      </c>
      <c r="I4" s="111"/>
      <c r="J4" s="124"/>
      <c r="K4" s="114"/>
      <c r="L4" s="122"/>
      <c r="M4" s="117"/>
      <c r="N4" s="118"/>
      <c r="O4" s="119"/>
      <c r="P4" s="108"/>
    </row>
    <row r="5" spans="1:16" ht="15" customHeight="1">
      <c r="A5" s="106" t="s">
        <v>45</v>
      </c>
      <c r="B5" s="30" t="s">
        <v>42</v>
      </c>
      <c r="C5" s="4"/>
      <c r="D5" s="7">
        <v>0</v>
      </c>
      <c r="E5" s="27">
        <v>4.1666666666666664E-2</v>
      </c>
      <c r="F5" s="27">
        <v>0</v>
      </c>
      <c r="G5" s="27">
        <v>0</v>
      </c>
      <c r="H5" s="7">
        <v>3.4722222222222224E-2</v>
      </c>
      <c r="I5" s="79">
        <v>0.97615740740740742</v>
      </c>
      <c r="J5" s="7">
        <v>0</v>
      </c>
      <c r="K5" s="7">
        <f>I5-P$2</f>
        <v>0.12199074074074079</v>
      </c>
      <c r="L5" s="21">
        <f>D5+E5+F5+G5+H5+J5</f>
        <v>7.6388888888888895E-2</v>
      </c>
      <c r="M5" s="18">
        <f>K5+L5</f>
        <v>0.19837962962962968</v>
      </c>
      <c r="N5" s="4">
        <f>RANK(M5,M$5:M$38,1)</f>
        <v>23</v>
      </c>
      <c r="O5" s="8">
        <f>RANK(M5,M$5:M$7,1)</f>
        <v>3</v>
      </c>
      <c r="P5" s="83">
        <v>0.29166666666666669</v>
      </c>
    </row>
    <row r="6" spans="1:16">
      <c r="A6" s="106"/>
      <c r="B6" s="30" t="s">
        <v>43</v>
      </c>
      <c r="C6" s="4"/>
      <c r="D6" s="7">
        <v>0</v>
      </c>
      <c r="E6" s="27">
        <v>0</v>
      </c>
      <c r="F6" s="27">
        <v>0</v>
      </c>
      <c r="G6" s="27">
        <v>0</v>
      </c>
      <c r="H6" s="7">
        <v>0</v>
      </c>
      <c r="I6" s="79">
        <v>0.97858796296296291</v>
      </c>
      <c r="J6" s="7">
        <v>0</v>
      </c>
      <c r="K6" s="7">
        <f>I6-P$2</f>
        <v>0.12442129629629628</v>
      </c>
      <c r="L6" s="21">
        <f t="shared" ref="L6:L36" si="0">D6+E6+F6+G6+H6+J6</f>
        <v>0</v>
      </c>
      <c r="M6" s="18">
        <f t="shared" ref="M6:M36" si="1">K6+L6</f>
        <v>0.12442129629629628</v>
      </c>
      <c r="N6" s="4">
        <f>RANK(M6,M$5:M$38,1)</f>
        <v>13</v>
      </c>
      <c r="O6" s="8">
        <f t="shared" ref="O6:O7" si="2">RANK(M6,M$5:M$7,1)</f>
        <v>2</v>
      </c>
      <c r="P6" s="80">
        <v>0.29166666666666669</v>
      </c>
    </row>
    <row r="7" spans="1:16" ht="18.75" customHeight="1">
      <c r="A7" s="106"/>
      <c r="B7" s="30" t="s">
        <v>44</v>
      </c>
      <c r="C7" s="4"/>
      <c r="D7" s="7">
        <v>0</v>
      </c>
      <c r="E7" s="27">
        <v>0</v>
      </c>
      <c r="F7" s="27">
        <v>0</v>
      </c>
      <c r="G7" s="27">
        <v>0</v>
      </c>
      <c r="H7" s="7">
        <v>0</v>
      </c>
      <c r="I7" s="79">
        <v>0.94679398148148142</v>
      </c>
      <c r="J7" s="7">
        <v>0</v>
      </c>
      <c r="K7" s="7">
        <f>I7-P$2</f>
        <v>9.2627314814814787E-2</v>
      </c>
      <c r="L7" s="21">
        <f t="shared" si="0"/>
        <v>0</v>
      </c>
      <c r="M7" s="18">
        <f t="shared" si="1"/>
        <v>9.2627314814814787E-2</v>
      </c>
      <c r="N7" s="4">
        <f>RANK(M7,M$5:M$38,1)</f>
        <v>4</v>
      </c>
      <c r="O7" s="8">
        <f t="shared" si="2"/>
        <v>1</v>
      </c>
      <c r="P7" s="80">
        <v>0.27361111111111108</v>
      </c>
    </row>
    <row r="8" spans="1:16">
      <c r="A8" s="106"/>
      <c r="B8" s="30"/>
      <c r="C8" s="4"/>
      <c r="D8" s="7"/>
      <c r="E8" s="27"/>
      <c r="F8" s="27"/>
      <c r="G8" s="27"/>
      <c r="H8" s="7"/>
      <c r="I8" s="79"/>
      <c r="J8" s="7"/>
      <c r="K8" s="7"/>
      <c r="L8" s="21"/>
      <c r="M8" s="18"/>
      <c r="N8" s="4"/>
      <c r="O8" s="8"/>
      <c r="P8" s="4"/>
    </row>
    <row r="9" spans="1:16" ht="15" customHeight="1">
      <c r="A9" s="100" t="s">
        <v>46</v>
      </c>
      <c r="B9" s="30" t="s">
        <v>69</v>
      </c>
      <c r="C9" s="4"/>
      <c r="D9" s="7">
        <v>0</v>
      </c>
      <c r="E9" s="27">
        <v>0</v>
      </c>
      <c r="F9" s="27">
        <v>0</v>
      </c>
      <c r="G9" s="27">
        <v>0</v>
      </c>
      <c r="H9" s="7">
        <v>4.8611111111111112E-2</v>
      </c>
      <c r="I9" s="79">
        <v>0.98430555555555566</v>
      </c>
      <c r="J9" s="7">
        <v>2.0833333333333332E-2</v>
      </c>
      <c r="K9" s="7">
        <f>I9-P$2</f>
        <v>0.13013888888888903</v>
      </c>
      <c r="L9" s="21">
        <f t="shared" si="0"/>
        <v>6.9444444444444448E-2</v>
      </c>
      <c r="M9" s="18">
        <f t="shared" si="1"/>
        <v>0.19958333333333347</v>
      </c>
      <c r="N9" s="4">
        <f t="shared" ref="N9:N19" si="3">RANK(M9,M$5:M$38,1)</f>
        <v>25</v>
      </c>
      <c r="O9" s="8">
        <f>RANK(M9,M$9:M$19,1)</f>
        <v>7</v>
      </c>
      <c r="P9" s="80">
        <v>0.29166666666666669</v>
      </c>
    </row>
    <row r="10" spans="1:16" ht="18" customHeight="1">
      <c r="A10" s="101"/>
      <c r="B10" s="30" t="s">
        <v>70</v>
      </c>
      <c r="C10" s="4"/>
      <c r="D10" s="7">
        <v>0</v>
      </c>
      <c r="E10" s="27">
        <v>0</v>
      </c>
      <c r="F10" s="27">
        <v>0</v>
      </c>
      <c r="G10" s="27">
        <v>4.1666666666666664E-2</v>
      </c>
      <c r="H10" s="7">
        <v>9.7222222222222224E-2</v>
      </c>
      <c r="I10" s="79">
        <v>0.96843749999999995</v>
      </c>
      <c r="J10" s="7">
        <v>0</v>
      </c>
      <c r="K10" s="7">
        <f>I10-P$2</f>
        <v>0.11427083333333332</v>
      </c>
      <c r="L10" s="21">
        <f t="shared" si="0"/>
        <v>0.1388888888888889</v>
      </c>
      <c r="M10" s="18">
        <f t="shared" si="1"/>
        <v>0.25315972222222222</v>
      </c>
      <c r="N10" s="4">
        <f t="shared" si="3"/>
        <v>27</v>
      </c>
      <c r="O10" s="8">
        <f t="shared" ref="O10:O19" si="4">RANK(M10,M$9:M$19,1)</f>
        <v>9</v>
      </c>
      <c r="P10" s="80">
        <v>0.29166666666666669</v>
      </c>
    </row>
    <row r="11" spans="1:16">
      <c r="A11" s="101"/>
      <c r="B11" s="30" t="s">
        <v>71</v>
      </c>
      <c r="C11" s="4"/>
      <c r="D11" s="7">
        <v>0</v>
      </c>
      <c r="E11" s="27">
        <v>0</v>
      </c>
      <c r="F11" s="27">
        <v>0</v>
      </c>
      <c r="G11" s="27">
        <v>0</v>
      </c>
      <c r="H11" s="7">
        <v>6.9444444444444434E-2</v>
      </c>
      <c r="I11" s="79">
        <v>0.98085648148148152</v>
      </c>
      <c r="J11" s="7">
        <v>6.9444444444444441E-3</v>
      </c>
      <c r="K11" s="7">
        <f t="shared" ref="K11:K19" si="5">I11-P$2</f>
        <v>0.12668981481481489</v>
      </c>
      <c r="L11" s="21">
        <f t="shared" si="0"/>
        <v>7.6388888888888881E-2</v>
      </c>
      <c r="M11" s="18">
        <f t="shared" si="1"/>
        <v>0.20307870370370379</v>
      </c>
      <c r="N11" s="4">
        <f t="shared" si="3"/>
        <v>26</v>
      </c>
      <c r="O11" s="8">
        <f t="shared" si="4"/>
        <v>8</v>
      </c>
      <c r="P11" s="80">
        <v>0.29166666666666669</v>
      </c>
    </row>
    <row r="12" spans="1:16">
      <c r="A12" s="101"/>
      <c r="B12" s="30" t="s">
        <v>131</v>
      </c>
      <c r="C12" s="4"/>
      <c r="D12" s="7">
        <v>0</v>
      </c>
      <c r="E12" s="27">
        <v>0</v>
      </c>
      <c r="F12" s="27">
        <v>0</v>
      </c>
      <c r="G12" s="27">
        <v>0</v>
      </c>
      <c r="H12" s="7">
        <v>4.1666666666666664E-2</v>
      </c>
      <c r="I12" s="79">
        <v>0.9784722222222223</v>
      </c>
      <c r="J12" s="7">
        <v>0</v>
      </c>
      <c r="K12" s="7">
        <f t="shared" si="5"/>
        <v>0.12430555555555567</v>
      </c>
      <c r="L12" s="21">
        <f t="shared" si="0"/>
        <v>4.1666666666666664E-2</v>
      </c>
      <c r="M12" s="18">
        <f t="shared" si="1"/>
        <v>0.16597222222222233</v>
      </c>
      <c r="N12" s="4">
        <f t="shared" si="3"/>
        <v>18</v>
      </c>
      <c r="O12" s="8">
        <f t="shared" si="4"/>
        <v>5</v>
      </c>
      <c r="P12" s="80">
        <v>0.29166666666666669</v>
      </c>
    </row>
    <row r="13" spans="1:16" ht="15" customHeight="1">
      <c r="A13" s="101"/>
      <c r="B13" s="30" t="s">
        <v>72</v>
      </c>
      <c r="C13" s="4"/>
      <c r="D13" s="7">
        <v>0</v>
      </c>
      <c r="E13" s="27">
        <v>0</v>
      </c>
      <c r="F13" s="27">
        <v>0</v>
      </c>
      <c r="G13" s="27">
        <v>0</v>
      </c>
      <c r="H13" s="7">
        <v>0</v>
      </c>
      <c r="I13" s="79">
        <v>0.96481481481481479</v>
      </c>
      <c r="J13" s="7">
        <v>0</v>
      </c>
      <c r="K13" s="7">
        <f t="shared" si="5"/>
        <v>0.11064814814814816</v>
      </c>
      <c r="L13" s="21">
        <f t="shared" si="0"/>
        <v>0</v>
      </c>
      <c r="M13" s="18">
        <f t="shared" si="1"/>
        <v>0.11064814814814816</v>
      </c>
      <c r="N13" s="4">
        <f t="shared" si="3"/>
        <v>8</v>
      </c>
      <c r="O13" s="8">
        <f t="shared" si="4"/>
        <v>2</v>
      </c>
      <c r="P13" s="80">
        <v>0.29166666666666669</v>
      </c>
    </row>
    <row r="14" spans="1:16">
      <c r="A14" s="101"/>
      <c r="B14" s="30" t="s">
        <v>73</v>
      </c>
      <c r="C14" s="4"/>
      <c r="D14" s="7">
        <v>0</v>
      </c>
      <c r="E14" s="27">
        <v>0</v>
      </c>
      <c r="F14" s="27">
        <v>0</v>
      </c>
      <c r="G14" s="27">
        <v>4.1666666666666664E-2</v>
      </c>
      <c r="H14" s="7">
        <v>9.7222222222222224E-2</v>
      </c>
      <c r="I14" s="79">
        <v>0.97743055555555547</v>
      </c>
      <c r="J14" s="7">
        <v>0</v>
      </c>
      <c r="K14" s="7">
        <f t="shared" si="5"/>
        <v>0.12326388888888884</v>
      </c>
      <c r="L14" s="21">
        <f t="shared" si="0"/>
        <v>0.1388888888888889</v>
      </c>
      <c r="M14" s="18">
        <f t="shared" si="1"/>
        <v>0.26215277777777773</v>
      </c>
      <c r="N14" s="4">
        <f t="shared" si="3"/>
        <v>28</v>
      </c>
      <c r="O14" s="8">
        <f t="shared" si="4"/>
        <v>10</v>
      </c>
      <c r="P14" s="80">
        <v>0.29166666666666669</v>
      </c>
    </row>
    <row r="15" spans="1:16">
      <c r="A15" s="101"/>
      <c r="B15" s="30" t="s">
        <v>75</v>
      </c>
      <c r="C15" s="4"/>
      <c r="D15" s="7">
        <v>0</v>
      </c>
      <c r="E15" s="27">
        <v>0</v>
      </c>
      <c r="F15" s="27">
        <v>0</v>
      </c>
      <c r="G15" s="27">
        <v>0</v>
      </c>
      <c r="H15" s="7">
        <v>5.5555555555555552E-2</v>
      </c>
      <c r="I15" s="79">
        <v>0.97943287037037041</v>
      </c>
      <c r="J15" s="7">
        <v>6.9444444444444441E-3</v>
      </c>
      <c r="K15" s="7">
        <f t="shared" si="5"/>
        <v>0.12526620370370378</v>
      </c>
      <c r="L15" s="21">
        <f t="shared" si="0"/>
        <v>6.25E-2</v>
      </c>
      <c r="M15" s="18">
        <f t="shared" si="1"/>
        <v>0.18776620370370378</v>
      </c>
      <c r="N15" s="4">
        <f t="shared" si="3"/>
        <v>22</v>
      </c>
      <c r="O15" s="8">
        <f t="shared" si="4"/>
        <v>6</v>
      </c>
      <c r="P15" s="80">
        <v>0.29166666666666669</v>
      </c>
    </row>
    <row r="16" spans="1:16">
      <c r="A16" s="101"/>
      <c r="B16" s="30" t="s">
        <v>77</v>
      </c>
      <c r="C16" s="4"/>
      <c r="D16" s="7">
        <v>0</v>
      </c>
      <c r="E16" s="27">
        <v>0</v>
      </c>
      <c r="F16" s="27">
        <v>0</v>
      </c>
      <c r="G16" s="27">
        <v>0</v>
      </c>
      <c r="H16" s="7">
        <v>0</v>
      </c>
      <c r="I16" s="79">
        <v>0.97743055555555547</v>
      </c>
      <c r="J16" s="7">
        <v>0</v>
      </c>
      <c r="K16" s="7">
        <f t="shared" si="5"/>
        <v>0.12326388888888884</v>
      </c>
      <c r="L16" s="21">
        <f t="shared" si="0"/>
        <v>0</v>
      </c>
      <c r="M16" s="18">
        <f t="shared" si="1"/>
        <v>0.12326388888888884</v>
      </c>
      <c r="N16" s="4">
        <f t="shared" si="3"/>
        <v>12</v>
      </c>
      <c r="O16" s="8">
        <f t="shared" si="4"/>
        <v>3</v>
      </c>
      <c r="P16" s="80">
        <v>0.29166666666666669</v>
      </c>
    </row>
    <row r="17" spans="1:16">
      <c r="A17" s="101"/>
      <c r="B17" s="30" t="s">
        <v>133</v>
      </c>
      <c r="C17" s="4"/>
      <c r="D17" s="7">
        <v>0</v>
      </c>
      <c r="E17" s="27">
        <v>0</v>
      </c>
      <c r="F17" s="27">
        <v>0</v>
      </c>
      <c r="G17" s="27">
        <v>0</v>
      </c>
      <c r="H17" s="7">
        <v>0.13194444444444445</v>
      </c>
      <c r="I17" s="79"/>
      <c r="J17" s="7">
        <v>0</v>
      </c>
      <c r="K17" s="7">
        <f t="shared" si="5"/>
        <v>-0.85416666666666663</v>
      </c>
      <c r="L17" s="21">
        <f t="shared" si="0"/>
        <v>0.13194444444444445</v>
      </c>
      <c r="M17" s="81">
        <v>0.41666666666666669</v>
      </c>
      <c r="N17" s="17">
        <f t="shared" si="3"/>
        <v>29</v>
      </c>
      <c r="O17" s="82">
        <f t="shared" si="4"/>
        <v>11</v>
      </c>
      <c r="P17" s="17" t="s">
        <v>136</v>
      </c>
    </row>
    <row r="18" spans="1:16">
      <c r="A18" s="101"/>
      <c r="B18" s="30" t="s">
        <v>78</v>
      </c>
      <c r="C18" s="4"/>
      <c r="D18" s="7">
        <v>0</v>
      </c>
      <c r="E18" s="27">
        <v>0</v>
      </c>
      <c r="F18" s="27">
        <v>0</v>
      </c>
      <c r="G18" s="27">
        <v>0</v>
      </c>
      <c r="H18" s="7">
        <v>6.9444444444444441E-3</v>
      </c>
      <c r="I18" s="79">
        <v>0.9784722222222223</v>
      </c>
      <c r="J18" s="7">
        <v>0</v>
      </c>
      <c r="K18" s="7">
        <f t="shared" si="5"/>
        <v>0.12430555555555567</v>
      </c>
      <c r="L18" s="21">
        <f t="shared" si="0"/>
        <v>6.9444444444444441E-3</v>
      </c>
      <c r="M18" s="18">
        <f t="shared" si="1"/>
        <v>0.13125000000000012</v>
      </c>
      <c r="N18" s="4">
        <f t="shared" si="3"/>
        <v>16</v>
      </c>
      <c r="O18" s="8">
        <f t="shared" si="4"/>
        <v>4</v>
      </c>
      <c r="P18" s="80">
        <v>0.29166666666666669</v>
      </c>
    </row>
    <row r="19" spans="1:16">
      <c r="A19" s="101"/>
      <c r="B19" s="30" t="s">
        <v>79</v>
      </c>
      <c r="C19" s="4"/>
      <c r="D19" s="7">
        <v>0</v>
      </c>
      <c r="E19" s="27">
        <v>0</v>
      </c>
      <c r="F19" s="27">
        <v>0</v>
      </c>
      <c r="G19" s="27">
        <v>0</v>
      </c>
      <c r="H19" s="7">
        <v>0</v>
      </c>
      <c r="I19" s="79">
        <v>0.96197916666666661</v>
      </c>
      <c r="J19" s="7">
        <v>0</v>
      </c>
      <c r="K19" s="7">
        <f t="shared" si="5"/>
        <v>0.10781249999999998</v>
      </c>
      <c r="L19" s="21">
        <f t="shared" si="0"/>
        <v>0</v>
      </c>
      <c r="M19" s="18">
        <f t="shared" si="1"/>
        <v>0.10781249999999998</v>
      </c>
      <c r="N19" s="4">
        <f t="shared" si="3"/>
        <v>7</v>
      </c>
      <c r="O19" s="8">
        <f t="shared" si="4"/>
        <v>1</v>
      </c>
      <c r="P19" s="80">
        <v>0.28888888888888892</v>
      </c>
    </row>
    <row r="20" spans="1:16">
      <c r="A20" s="104"/>
      <c r="B20" s="30"/>
      <c r="C20" s="4"/>
      <c r="D20" s="7"/>
      <c r="E20" s="27"/>
      <c r="F20" s="27"/>
      <c r="G20" s="27"/>
      <c r="H20" s="7"/>
      <c r="I20" s="79"/>
      <c r="J20" s="7"/>
      <c r="K20" s="7"/>
      <c r="L20" s="21"/>
      <c r="M20" s="18"/>
      <c r="N20" s="4"/>
      <c r="O20" s="8"/>
      <c r="P20" s="4"/>
    </row>
    <row r="21" spans="1:16" ht="20.25" customHeight="1">
      <c r="A21" s="100" t="s">
        <v>47</v>
      </c>
      <c r="B21" s="30" t="s">
        <v>81</v>
      </c>
      <c r="C21" s="4"/>
      <c r="D21" s="7">
        <v>0</v>
      </c>
      <c r="E21" s="27">
        <v>0</v>
      </c>
      <c r="F21" s="27">
        <v>0</v>
      </c>
      <c r="G21" s="27">
        <v>0</v>
      </c>
      <c r="H21" s="7">
        <v>0</v>
      </c>
      <c r="I21" s="79">
        <v>0.97052083333333339</v>
      </c>
      <c r="J21" s="7">
        <v>0</v>
      </c>
      <c r="K21" s="7">
        <f>I21-P$2</f>
        <v>0.11635416666666676</v>
      </c>
      <c r="L21" s="21">
        <f t="shared" si="0"/>
        <v>0</v>
      </c>
      <c r="M21" s="18">
        <f t="shared" si="1"/>
        <v>0.11635416666666676</v>
      </c>
      <c r="N21" s="4">
        <f t="shared" ref="N21:N33" si="6">RANK(M21,M$5:M$38,1)</f>
        <v>11</v>
      </c>
      <c r="O21" s="8">
        <f>RANK(M21,M$21:M$33,1)</f>
        <v>7</v>
      </c>
      <c r="P21" s="80">
        <v>0.29166666666666669</v>
      </c>
    </row>
    <row r="22" spans="1:16" ht="20.25" customHeight="1">
      <c r="A22" s="101"/>
      <c r="B22" s="30" t="s">
        <v>82</v>
      </c>
      <c r="C22" s="4"/>
      <c r="D22" s="7">
        <v>0</v>
      </c>
      <c r="E22" s="27">
        <v>0</v>
      </c>
      <c r="F22" s="27">
        <v>0</v>
      </c>
      <c r="G22" s="27">
        <v>0</v>
      </c>
      <c r="H22" s="7">
        <v>0</v>
      </c>
      <c r="I22" s="79">
        <v>0.9549537037037038</v>
      </c>
      <c r="J22" s="7">
        <v>0</v>
      </c>
      <c r="K22" s="7">
        <f>I22-P$2</f>
        <v>0.10078703703703717</v>
      </c>
      <c r="L22" s="21">
        <f t="shared" si="0"/>
        <v>0</v>
      </c>
      <c r="M22" s="18">
        <f t="shared" si="1"/>
        <v>0.10078703703703717</v>
      </c>
      <c r="N22" s="4">
        <f t="shared" si="6"/>
        <v>5</v>
      </c>
      <c r="O22" s="8">
        <f t="shared" ref="O22:O33" si="7">RANK(M22,M$21:M$33,1)</f>
        <v>4</v>
      </c>
      <c r="P22" s="80">
        <v>0.28194444444444444</v>
      </c>
    </row>
    <row r="23" spans="1:16" ht="15.75" customHeight="1">
      <c r="A23" s="101"/>
      <c r="B23" s="30" t="s">
        <v>83</v>
      </c>
      <c r="C23" s="4"/>
      <c r="D23" s="7">
        <v>0</v>
      </c>
      <c r="E23" s="27">
        <v>0</v>
      </c>
      <c r="F23" s="27">
        <v>0</v>
      </c>
      <c r="G23" s="27">
        <v>0</v>
      </c>
      <c r="H23" s="7">
        <v>0</v>
      </c>
      <c r="I23" s="79">
        <v>0.96782407407407411</v>
      </c>
      <c r="J23" s="7">
        <v>0</v>
      </c>
      <c r="K23" s="7">
        <f t="shared" ref="K23:K32" si="8">I23-P$2</f>
        <v>0.11365740740740748</v>
      </c>
      <c r="L23" s="21">
        <f t="shared" si="0"/>
        <v>0</v>
      </c>
      <c r="M23" s="18">
        <f t="shared" si="1"/>
        <v>0.11365740740740748</v>
      </c>
      <c r="N23" s="4">
        <f t="shared" si="6"/>
        <v>10</v>
      </c>
      <c r="O23" s="8">
        <f t="shared" si="7"/>
        <v>6</v>
      </c>
      <c r="P23" s="80">
        <v>0.29166666666666669</v>
      </c>
    </row>
    <row r="24" spans="1:16">
      <c r="A24" s="101"/>
      <c r="B24" s="30" t="s">
        <v>84</v>
      </c>
      <c r="C24" s="4"/>
      <c r="D24" s="7">
        <v>0</v>
      </c>
      <c r="E24" s="27">
        <v>0</v>
      </c>
      <c r="F24" s="27">
        <v>0</v>
      </c>
      <c r="G24" s="27">
        <v>0</v>
      </c>
      <c r="H24" s="7">
        <v>0</v>
      </c>
      <c r="I24" s="79">
        <v>0.94435185185185189</v>
      </c>
      <c r="J24" s="7">
        <v>0</v>
      </c>
      <c r="K24" s="7">
        <f t="shared" si="8"/>
        <v>9.0185185185185257E-2</v>
      </c>
      <c r="L24" s="21">
        <f t="shared" si="0"/>
        <v>0</v>
      </c>
      <c r="M24" s="18">
        <f t="shared" si="1"/>
        <v>9.0185185185185257E-2</v>
      </c>
      <c r="N24" s="4">
        <f t="shared" si="6"/>
        <v>1</v>
      </c>
      <c r="O24" s="8">
        <f t="shared" si="7"/>
        <v>1</v>
      </c>
      <c r="P24" s="80">
        <v>0.27083333333333331</v>
      </c>
    </row>
    <row r="25" spans="1:16">
      <c r="A25" s="101"/>
      <c r="B25" s="30" t="s">
        <v>85</v>
      </c>
      <c r="C25" s="4"/>
      <c r="D25" s="7">
        <v>0</v>
      </c>
      <c r="E25" s="27">
        <v>0</v>
      </c>
      <c r="F25" s="27">
        <v>0</v>
      </c>
      <c r="G25" s="27">
        <v>0</v>
      </c>
      <c r="H25" s="7">
        <v>3.4722222222222224E-2</v>
      </c>
      <c r="I25" s="79">
        <v>0.9765625</v>
      </c>
      <c r="J25" s="7">
        <v>0</v>
      </c>
      <c r="K25" s="7">
        <f t="shared" si="8"/>
        <v>0.12239583333333337</v>
      </c>
      <c r="L25" s="21">
        <f t="shared" si="0"/>
        <v>3.4722222222222224E-2</v>
      </c>
      <c r="M25" s="18">
        <f t="shared" si="1"/>
        <v>0.15711805555555558</v>
      </c>
      <c r="N25" s="4">
        <f t="shared" si="6"/>
        <v>17</v>
      </c>
      <c r="O25" s="8">
        <f t="shared" si="7"/>
        <v>9</v>
      </c>
      <c r="P25" s="80">
        <v>0.29166666666666669</v>
      </c>
    </row>
    <row r="26" spans="1:16" ht="14.25" customHeight="1">
      <c r="A26" s="101"/>
      <c r="B26" s="30" t="s">
        <v>86</v>
      </c>
      <c r="C26" s="4"/>
      <c r="D26" s="7">
        <v>0</v>
      </c>
      <c r="E26" s="27">
        <v>0</v>
      </c>
      <c r="F26" s="27">
        <v>0</v>
      </c>
      <c r="G26" s="27">
        <v>0</v>
      </c>
      <c r="H26" s="7">
        <v>0</v>
      </c>
      <c r="I26" s="79">
        <v>0.94568287037037047</v>
      </c>
      <c r="J26" s="7">
        <v>0</v>
      </c>
      <c r="K26" s="7">
        <f t="shared" si="8"/>
        <v>9.1516203703703836E-2</v>
      </c>
      <c r="L26" s="21">
        <f t="shared" si="0"/>
        <v>0</v>
      </c>
      <c r="M26" s="18">
        <f t="shared" si="1"/>
        <v>9.1516203703703836E-2</v>
      </c>
      <c r="N26" s="4">
        <f t="shared" si="6"/>
        <v>2</v>
      </c>
      <c r="O26" s="8">
        <f t="shared" si="7"/>
        <v>2</v>
      </c>
      <c r="P26" s="80">
        <v>0.2722222222222222</v>
      </c>
    </row>
    <row r="27" spans="1:16" ht="15.75" customHeight="1">
      <c r="A27" s="101"/>
      <c r="B27" s="30" t="s">
        <v>87</v>
      </c>
      <c r="C27" s="4"/>
      <c r="D27" s="7">
        <v>0</v>
      </c>
      <c r="E27" s="27">
        <v>0</v>
      </c>
      <c r="F27" s="27">
        <v>0</v>
      </c>
      <c r="G27" s="27">
        <v>0</v>
      </c>
      <c r="H27" s="7">
        <v>0</v>
      </c>
      <c r="I27" s="79">
        <v>0.94616898148148154</v>
      </c>
      <c r="J27" s="7">
        <v>0</v>
      </c>
      <c r="K27" s="7">
        <f t="shared" si="8"/>
        <v>9.2002314814814912E-2</v>
      </c>
      <c r="L27" s="21">
        <f t="shared" si="0"/>
        <v>0</v>
      </c>
      <c r="M27" s="18">
        <f t="shared" si="1"/>
        <v>9.2002314814814912E-2</v>
      </c>
      <c r="N27" s="4">
        <f t="shared" si="6"/>
        <v>3</v>
      </c>
      <c r="O27" s="8">
        <f t="shared" si="7"/>
        <v>3</v>
      </c>
      <c r="P27" s="80">
        <v>0.27291666666666664</v>
      </c>
    </row>
    <row r="28" spans="1:16" ht="17.25" customHeight="1">
      <c r="A28" s="101"/>
      <c r="B28" s="30" t="s">
        <v>88</v>
      </c>
      <c r="C28" s="4"/>
      <c r="D28" s="7">
        <v>0</v>
      </c>
      <c r="E28" s="27">
        <v>0</v>
      </c>
      <c r="F28" s="27">
        <v>0</v>
      </c>
      <c r="G28" s="27">
        <v>0</v>
      </c>
      <c r="H28" s="7">
        <v>0</v>
      </c>
      <c r="I28" s="79">
        <v>0.9549537037037038</v>
      </c>
      <c r="J28" s="7">
        <v>0</v>
      </c>
      <c r="K28" s="7">
        <f t="shared" si="8"/>
        <v>0.10078703703703717</v>
      </c>
      <c r="L28" s="21">
        <f t="shared" si="0"/>
        <v>0</v>
      </c>
      <c r="M28" s="18">
        <f t="shared" si="1"/>
        <v>0.10078703703703717</v>
      </c>
      <c r="N28" s="4">
        <f t="shared" si="6"/>
        <v>5</v>
      </c>
      <c r="O28" s="8">
        <f t="shared" si="7"/>
        <v>4</v>
      </c>
      <c r="P28" s="80">
        <v>0.28194444444444444</v>
      </c>
    </row>
    <row r="29" spans="1:16" ht="17.25" customHeight="1">
      <c r="A29" s="101"/>
      <c r="B29" s="30" t="s">
        <v>89</v>
      </c>
      <c r="C29" s="4"/>
      <c r="D29" s="7">
        <v>0</v>
      </c>
      <c r="E29" s="27">
        <v>0</v>
      </c>
      <c r="F29" s="27">
        <v>0</v>
      </c>
      <c r="G29" s="27">
        <v>0</v>
      </c>
      <c r="H29" s="7">
        <v>7.6388888888888895E-2</v>
      </c>
      <c r="I29" s="79">
        <v>0.97673611111111114</v>
      </c>
      <c r="J29" s="7">
        <v>0</v>
      </c>
      <c r="K29" s="7">
        <f t="shared" si="8"/>
        <v>0.12256944444444451</v>
      </c>
      <c r="L29" s="21">
        <f t="shared" si="0"/>
        <v>7.6388888888888895E-2</v>
      </c>
      <c r="M29" s="18">
        <f t="shared" si="1"/>
        <v>0.1989583333333334</v>
      </c>
      <c r="N29" s="4">
        <f t="shared" si="6"/>
        <v>24</v>
      </c>
      <c r="O29" s="8">
        <f t="shared" si="7"/>
        <v>13</v>
      </c>
      <c r="P29" s="80">
        <v>0.29166666666666669</v>
      </c>
    </row>
    <row r="30" spans="1:16">
      <c r="A30" s="101"/>
      <c r="B30" s="30" t="s">
        <v>90</v>
      </c>
      <c r="C30" s="4"/>
      <c r="D30" s="7">
        <v>0</v>
      </c>
      <c r="E30" s="27">
        <v>0</v>
      </c>
      <c r="F30" s="27">
        <v>0</v>
      </c>
      <c r="G30" s="27">
        <v>0</v>
      </c>
      <c r="H30" s="7">
        <v>2.7777777777777776E-2</v>
      </c>
      <c r="I30" s="79">
        <v>0.98427083333333332</v>
      </c>
      <c r="J30" s="7">
        <v>2.0833333333333332E-2</v>
      </c>
      <c r="K30" s="7">
        <f t="shared" si="8"/>
        <v>0.13010416666666669</v>
      </c>
      <c r="L30" s="21">
        <f t="shared" si="0"/>
        <v>4.8611111111111105E-2</v>
      </c>
      <c r="M30" s="18">
        <f t="shared" si="1"/>
        <v>0.17871527777777779</v>
      </c>
      <c r="N30" s="4">
        <f t="shared" si="6"/>
        <v>21</v>
      </c>
      <c r="O30" s="8">
        <f t="shared" si="7"/>
        <v>12</v>
      </c>
      <c r="P30" s="80">
        <v>0.29166666666666669</v>
      </c>
    </row>
    <row r="31" spans="1:16" ht="18" customHeight="1">
      <c r="A31" s="101"/>
      <c r="B31" s="30" t="s">
        <v>125</v>
      </c>
      <c r="C31" s="4"/>
      <c r="D31" s="7">
        <v>0</v>
      </c>
      <c r="E31" s="27">
        <v>0</v>
      </c>
      <c r="F31" s="27">
        <v>0</v>
      </c>
      <c r="G31" s="27">
        <v>0</v>
      </c>
      <c r="H31" s="7">
        <v>1.3888888888888888E-2</v>
      </c>
      <c r="I31" s="79">
        <v>0.97064814814814815</v>
      </c>
      <c r="J31" s="7">
        <v>0</v>
      </c>
      <c r="K31" s="7">
        <f t="shared" si="8"/>
        <v>0.11648148148148152</v>
      </c>
      <c r="L31" s="21">
        <f t="shared" si="0"/>
        <v>1.3888888888888888E-2</v>
      </c>
      <c r="M31" s="18">
        <f t="shared" si="1"/>
        <v>0.13037037037037041</v>
      </c>
      <c r="N31" s="4">
        <f t="shared" si="6"/>
        <v>15</v>
      </c>
      <c r="O31" s="8">
        <f t="shared" si="7"/>
        <v>8</v>
      </c>
      <c r="P31" s="80">
        <v>0.29166666666666669</v>
      </c>
    </row>
    <row r="32" spans="1:16" ht="18" customHeight="1">
      <c r="A32" s="101"/>
      <c r="B32" s="30" t="s">
        <v>126</v>
      </c>
      <c r="C32" s="4"/>
      <c r="D32" s="7">
        <v>0</v>
      </c>
      <c r="E32" s="27">
        <v>0</v>
      </c>
      <c r="F32" s="27">
        <v>0</v>
      </c>
      <c r="G32" s="27">
        <v>0</v>
      </c>
      <c r="H32" s="7">
        <v>6.25E-2</v>
      </c>
      <c r="I32" s="79">
        <v>0.9671412037037036</v>
      </c>
      <c r="J32" s="7">
        <v>0</v>
      </c>
      <c r="K32" s="7">
        <f t="shared" si="8"/>
        <v>0.11297453703703697</v>
      </c>
      <c r="L32" s="21">
        <f t="shared" si="0"/>
        <v>6.25E-2</v>
      </c>
      <c r="M32" s="18">
        <f t="shared" si="1"/>
        <v>0.17547453703703697</v>
      </c>
      <c r="N32" s="4">
        <f t="shared" si="6"/>
        <v>20</v>
      </c>
      <c r="O32" s="8">
        <f t="shared" si="7"/>
        <v>11</v>
      </c>
      <c r="P32" s="80">
        <v>0.29166666666666669</v>
      </c>
    </row>
    <row r="33" spans="1:16" ht="15" customHeight="1">
      <c r="A33" s="101"/>
      <c r="B33" s="30" t="s">
        <v>135</v>
      </c>
      <c r="C33" s="4"/>
      <c r="D33" s="7">
        <v>0</v>
      </c>
      <c r="E33" s="27">
        <v>0</v>
      </c>
      <c r="F33" s="27">
        <v>0</v>
      </c>
      <c r="G33" s="27">
        <v>0</v>
      </c>
      <c r="H33" s="7">
        <v>4.8611111111111112E-2</v>
      </c>
      <c r="I33" s="79">
        <v>0.97797453703703707</v>
      </c>
      <c r="J33" s="7">
        <v>0</v>
      </c>
      <c r="K33" s="7">
        <f>I33-P$2</f>
        <v>0.12380787037037044</v>
      </c>
      <c r="L33" s="21">
        <f t="shared" si="0"/>
        <v>4.8611111111111112E-2</v>
      </c>
      <c r="M33" s="18">
        <f t="shared" si="1"/>
        <v>0.17241898148148155</v>
      </c>
      <c r="N33" s="4">
        <f t="shared" si="6"/>
        <v>19</v>
      </c>
      <c r="O33" s="8">
        <f t="shared" si="7"/>
        <v>10</v>
      </c>
      <c r="P33" s="80">
        <v>0.29166666666666669</v>
      </c>
    </row>
    <row r="34" spans="1:16" ht="15" customHeight="1">
      <c r="A34" s="101"/>
      <c r="B34" s="30"/>
      <c r="C34" s="4"/>
      <c r="D34" s="7"/>
      <c r="E34" s="27"/>
      <c r="F34" s="27"/>
      <c r="G34" s="27"/>
      <c r="H34" s="7"/>
      <c r="I34" s="79"/>
      <c r="J34" s="7"/>
      <c r="K34" s="7"/>
      <c r="L34" s="21"/>
      <c r="M34" s="18"/>
      <c r="N34" s="4"/>
      <c r="O34" s="8"/>
      <c r="P34" s="80"/>
    </row>
    <row r="35" spans="1:16" ht="15" customHeight="1">
      <c r="A35" s="98" t="s">
        <v>48</v>
      </c>
      <c r="B35" s="30" t="s">
        <v>76</v>
      </c>
      <c r="C35" s="4"/>
      <c r="D35" s="7">
        <v>0</v>
      </c>
      <c r="E35" s="27">
        <v>0</v>
      </c>
      <c r="F35" s="27">
        <v>0</v>
      </c>
      <c r="G35" s="27">
        <v>0</v>
      </c>
      <c r="H35" s="7">
        <v>0</v>
      </c>
      <c r="I35" s="79">
        <v>0.96741898148148142</v>
      </c>
      <c r="J35" s="7">
        <v>0</v>
      </c>
      <c r="K35" s="7">
        <f>I35-P$2</f>
        <v>0.11325231481481479</v>
      </c>
      <c r="L35" s="21">
        <f t="shared" si="0"/>
        <v>0</v>
      </c>
      <c r="M35" s="18">
        <f t="shared" si="1"/>
        <v>0.11325231481481479</v>
      </c>
      <c r="N35" s="4">
        <f t="shared" ref="N35:N36" si="9">RANK(M35,M$5:M$38,1)</f>
        <v>9</v>
      </c>
      <c r="O35" s="8">
        <f>RANK(M35,M$35:M$36,1)</f>
        <v>1</v>
      </c>
      <c r="P35" s="80">
        <v>0.29166666666666669</v>
      </c>
    </row>
    <row r="36" spans="1:16">
      <c r="A36" s="99"/>
      <c r="B36" s="30" t="s">
        <v>80</v>
      </c>
      <c r="C36" s="4"/>
      <c r="D36" s="7">
        <v>0</v>
      </c>
      <c r="E36" s="27">
        <v>0</v>
      </c>
      <c r="F36" s="27">
        <v>0</v>
      </c>
      <c r="G36" s="27">
        <v>0</v>
      </c>
      <c r="H36" s="7">
        <v>0</v>
      </c>
      <c r="I36" s="79">
        <v>0.9787731481481482</v>
      </c>
      <c r="J36" s="7">
        <v>0</v>
      </c>
      <c r="K36" s="7">
        <f>I36-P$2</f>
        <v>0.12460648148148157</v>
      </c>
      <c r="L36" s="21">
        <f t="shared" si="0"/>
        <v>0</v>
      </c>
      <c r="M36" s="18">
        <f t="shared" si="1"/>
        <v>0.12460648148148157</v>
      </c>
      <c r="N36" s="4">
        <f t="shared" si="9"/>
        <v>14</v>
      </c>
      <c r="O36" s="8">
        <f>RANK(M36,M$35:M$36,1)</f>
        <v>2</v>
      </c>
      <c r="P36" s="80">
        <v>0.29166666666666669</v>
      </c>
    </row>
    <row r="37" spans="1:16">
      <c r="A37" s="32"/>
      <c r="B37" s="4"/>
      <c r="C37" s="4"/>
      <c r="D37" s="4"/>
      <c r="E37" s="5"/>
      <c r="F37" s="5"/>
      <c r="G37" s="5"/>
      <c r="H37" s="11"/>
      <c r="I37" s="20"/>
      <c r="J37" s="55"/>
      <c r="K37" s="7"/>
      <c r="L37" s="21"/>
      <c r="M37" s="18"/>
      <c r="N37" s="4"/>
      <c r="O37" s="8"/>
      <c r="P37" s="4"/>
    </row>
    <row r="38" spans="1:16">
      <c r="A38" s="32"/>
      <c r="B38" s="4"/>
      <c r="C38" s="4"/>
      <c r="D38" s="4"/>
      <c r="E38" s="5"/>
      <c r="F38" s="5"/>
      <c r="G38" s="5"/>
      <c r="H38" s="11"/>
      <c r="I38" s="20"/>
      <c r="J38" s="55"/>
      <c r="K38" s="7"/>
      <c r="L38" s="21"/>
      <c r="M38" s="18"/>
      <c r="N38" s="4"/>
      <c r="O38" s="8"/>
      <c r="P38" s="4"/>
    </row>
  </sheetData>
  <mergeCells count="18">
    <mergeCell ref="P3:P4"/>
    <mergeCell ref="I2:I4"/>
    <mergeCell ref="K2:K4"/>
    <mergeCell ref="M2:M4"/>
    <mergeCell ref="N2:N4"/>
    <mergeCell ref="O2:O4"/>
    <mergeCell ref="L2:L4"/>
    <mergeCell ref="J3:J4"/>
    <mergeCell ref="E2:G2"/>
    <mergeCell ref="E3:G3"/>
    <mergeCell ref="A35:A36"/>
    <mergeCell ref="A21:A34"/>
    <mergeCell ref="B2:B3"/>
    <mergeCell ref="A4:B4"/>
    <mergeCell ref="A9:A20"/>
    <mergeCell ref="A2:A3"/>
    <mergeCell ref="A5:A8"/>
    <mergeCell ref="C2:C3"/>
  </mergeCells>
  <conditionalFormatting sqref="D5:H36 J5:J36 L5:L36">
    <cfRule type="cellIs" dxfId="7" priority="11" operator="greaterThan">
      <formula>0.0000115740740740741</formula>
    </cfRule>
  </conditionalFormatting>
  <conditionalFormatting sqref="L5:L36">
    <cfRule type="cellIs" dxfId="6" priority="7" operator="greaterThan">
      <formula>0.0000115740740740741</formula>
    </cfRule>
  </conditionalFormatting>
  <conditionalFormatting sqref="D5:H36 J5:J36">
    <cfRule type="cellIs" dxfId="5" priority="2" operator="greaterThan">
      <formula>0.0000115740740740741</formula>
    </cfRule>
    <cfRule type="cellIs" dxfId="4" priority="3" operator="greaterThan">
      <formula>0.0000115740740740741</formula>
    </cfRule>
  </conditionalFormatting>
  <pageMargins left="0.28000000000000003" right="0.21" top="0.32" bottom="0.3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9"/>
  <sheetViews>
    <sheetView tabSelected="1" topLeftCell="P1" zoomScale="60" zoomScaleNormal="60" workbookViewId="0">
      <selection activeCell="M12" sqref="M12"/>
    </sheetView>
  </sheetViews>
  <sheetFormatPr baseColWidth="10" defaultRowHeight="15"/>
  <cols>
    <col min="1" max="1" width="5.85546875" customWidth="1"/>
    <col min="2" max="2" width="27.7109375" customWidth="1"/>
    <col min="3" max="3" width="11.28515625" style="12" customWidth="1"/>
    <col min="4" max="4" width="12.7109375" customWidth="1"/>
    <col min="5" max="5" width="11.28515625" style="12" customWidth="1"/>
    <col min="6" max="6" width="10.85546875" style="12" customWidth="1"/>
    <col min="7" max="7" width="12.140625" style="12" customWidth="1"/>
    <col min="8" max="8" width="12" style="12" customWidth="1"/>
    <col min="9" max="9" width="11.140625" style="12" customWidth="1"/>
    <col min="10" max="10" width="0" hidden="1" customWidth="1"/>
    <col min="11" max="11" width="13" style="12" customWidth="1"/>
    <col min="12" max="13" width="11" style="12" customWidth="1"/>
    <col min="14" max="14" width="11.140625" style="12" customWidth="1"/>
    <col min="15" max="15" width="11.42578125" style="12" customWidth="1"/>
    <col min="16" max="18" width="12.140625" style="12" customWidth="1"/>
    <col min="19" max="20" width="11.42578125" style="12" customWidth="1"/>
    <col min="21" max="21" width="12.140625" style="12" customWidth="1"/>
    <col min="22" max="23" width="11.42578125" style="12" customWidth="1"/>
    <col min="24" max="24" width="11.5703125" style="12" customWidth="1"/>
    <col min="25" max="26" width="11.7109375" style="12" customWidth="1"/>
    <col min="27" max="27" width="11.140625" style="12" customWidth="1"/>
    <col min="28" max="28" width="9.5703125" style="12" customWidth="1"/>
    <col min="29" max="29" width="10.85546875" style="12" customWidth="1"/>
    <col min="30" max="30" width="11" style="12" customWidth="1"/>
    <col min="31" max="31" width="10.85546875" style="12" customWidth="1"/>
    <col min="32" max="32" width="10.7109375" customWidth="1"/>
    <col min="33" max="33" width="12.42578125" style="22" customWidth="1"/>
    <col min="34" max="34" width="12.42578125" style="12" customWidth="1"/>
    <col min="35" max="35" width="12.140625" style="72" customWidth="1"/>
    <col min="36" max="36" width="5.5703125" style="71" customWidth="1"/>
    <col min="37" max="37" width="5.42578125" style="71" customWidth="1"/>
  </cols>
  <sheetData>
    <row r="1" spans="1:37" ht="21.75" thickBot="1">
      <c r="D1" s="153" t="s">
        <v>55</v>
      </c>
      <c r="E1" s="154"/>
      <c r="F1" s="154"/>
      <c r="G1" s="154"/>
      <c r="H1" s="154"/>
      <c r="I1" s="154"/>
      <c r="J1" s="154"/>
      <c r="K1" s="155"/>
      <c r="L1" s="156" t="s">
        <v>56</v>
      </c>
      <c r="M1" s="157"/>
      <c r="N1" s="157"/>
      <c r="O1" s="157"/>
      <c r="P1" s="157"/>
      <c r="Q1" s="157"/>
      <c r="R1" s="158"/>
      <c r="S1" s="158"/>
      <c r="T1" s="158"/>
      <c r="U1" s="158"/>
      <c r="V1" s="158"/>
      <c r="W1" s="158"/>
      <c r="X1" s="158"/>
      <c r="Y1" s="158"/>
      <c r="Z1" s="157"/>
      <c r="AA1" s="157"/>
      <c r="AB1" s="158"/>
      <c r="AC1" s="158"/>
      <c r="AD1" s="159"/>
      <c r="AE1" s="128" t="s">
        <v>57</v>
      </c>
      <c r="AF1" s="129"/>
      <c r="AG1" s="129"/>
      <c r="AH1" s="129"/>
      <c r="AI1" s="130"/>
      <c r="AJ1" s="130"/>
      <c r="AK1" s="131"/>
    </row>
    <row r="2" spans="1:37" s="2" customFormat="1" ht="97.5" customHeight="1">
      <c r="A2" s="112" t="s">
        <v>1</v>
      </c>
      <c r="B2" s="180" t="s">
        <v>21</v>
      </c>
      <c r="C2" s="166" t="s">
        <v>36</v>
      </c>
      <c r="D2" s="35" t="s">
        <v>8</v>
      </c>
      <c r="E2" s="172" t="s">
        <v>58</v>
      </c>
      <c r="F2" s="173"/>
      <c r="G2" s="36" t="s">
        <v>10</v>
      </c>
      <c r="H2" s="172" t="s">
        <v>9</v>
      </c>
      <c r="I2" s="173"/>
      <c r="J2" s="133" t="s">
        <v>3</v>
      </c>
      <c r="K2" s="58" t="s">
        <v>11</v>
      </c>
      <c r="L2" s="182" t="s">
        <v>120</v>
      </c>
      <c r="M2" s="183"/>
      <c r="N2" s="183"/>
      <c r="O2" s="183"/>
      <c r="P2" s="184"/>
      <c r="Q2" s="174" t="s">
        <v>65</v>
      </c>
      <c r="R2" s="175"/>
      <c r="S2" s="151" t="s">
        <v>16</v>
      </c>
      <c r="T2" s="152"/>
      <c r="U2" s="48" t="s">
        <v>50</v>
      </c>
      <c r="V2" s="145" t="s">
        <v>17</v>
      </c>
      <c r="W2" s="146"/>
      <c r="X2" s="146"/>
      <c r="Y2" s="146"/>
      <c r="Z2" s="147" t="s">
        <v>112</v>
      </c>
      <c r="AA2" s="148"/>
      <c r="AB2" s="139" t="s">
        <v>18</v>
      </c>
      <c r="AC2" s="140"/>
      <c r="AD2" s="141"/>
      <c r="AE2" s="178" t="s">
        <v>5</v>
      </c>
      <c r="AF2" s="113" t="s">
        <v>2</v>
      </c>
      <c r="AG2" s="121" t="s">
        <v>24</v>
      </c>
      <c r="AH2" s="137" t="s">
        <v>31</v>
      </c>
      <c r="AI2" s="132" t="s">
        <v>32</v>
      </c>
      <c r="AJ2" s="105" t="s">
        <v>22</v>
      </c>
      <c r="AK2" s="105" t="s">
        <v>23</v>
      </c>
    </row>
    <row r="3" spans="1:37" s="1" customFormat="1" ht="75" customHeight="1">
      <c r="A3" s="114"/>
      <c r="B3" s="181"/>
      <c r="C3" s="167"/>
      <c r="D3" s="37" t="s">
        <v>30</v>
      </c>
      <c r="E3" s="142" t="s">
        <v>29</v>
      </c>
      <c r="F3" s="171"/>
      <c r="G3" s="3" t="s">
        <v>59</v>
      </c>
      <c r="H3" s="142" t="s">
        <v>28</v>
      </c>
      <c r="I3" s="171"/>
      <c r="J3" s="107"/>
      <c r="K3" s="38" t="s">
        <v>61</v>
      </c>
      <c r="L3" s="162" t="s">
        <v>68</v>
      </c>
      <c r="M3" s="143"/>
      <c r="N3" s="143"/>
      <c r="O3" s="143"/>
      <c r="P3" s="143"/>
      <c r="Q3" s="176" t="s">
        <v>139</v>
      </c>
      <c r="R3" s="176" t="s">
        <v>116</v>
      </c>
      <c r="S3" s="160" t="s">
        <v>53</v>
      </c>
      <c r="T3" s="161"/>
      <c r="U3" s="10" t="s">
        <v>27</v>
      </c>
      <c r="V3" s="134" t="s">
        <v>60</v>
      </c>
      <c r="W3" s="135"/>
      <c r="X3" s="135"/>
      <c r="Y3" s="136"/>
      <c r="Z3" s="149" t="s">
        <v>113</v>
      </c>
      <c r="AA3" s="150"/>
      <c r="AB3" s="142" t="s">
        <v>26</v>
      </c>
      <c r="AC3" s="143"/>
      <c r="AD3" s="144"/>
      <c r="AE3" s="178"/>
      <c r="AF3" s="113"/>
      <c r="AG3" s="121"/>
      <c r="AH3" s="137"/>
      <c r="AI3" s="132"/>
      <c r="AJ3" s="105"/>
      <c r="AK3" s="105"/>
    </row>
    <row r="4" spans="1:37" s="12" customFormat="1">
      <c r="A4" s="169" t="s">
        <v>20</v>
      </c>
      <c r="B4" s="170"/>
      <c r="C4" s="168"/>
      <c r="D4" s="49">
        <v>105</v>
      </c>
      <c r="E4" s="15">
        <v>106</v>
      </c>
      <c r="F4" s="15">
        <v>107</v>
      </c>
      <c r="G4" s="15" t="s">
        <v>38</v>
      </c>
      <c r="H4" s="15">
        <v>108</v>
      </c>
      <c r="I4" s="15">
        <v>109</v>
      </c>
      <c r="J4" s="15"/>
      <c r="K4" s="39" t="s">
        <v>62</v>
      </c>
      <c r="L4" s="49">
        <v>110</v>
      </c>
      <c r="M4" s="15">
        <v>111</v>
      </c>
      <c r="N4" s="15">
        <v>112</v>
      </c>
      <c r="O4" s="15" t="s">
        <v>66</v>
      </c>
      <c r="P4" s="15" t="s">
        <v>67</v>
      </c>
      <c r="Q4" s="177"/>
      <c r="R4" s="177"/>
      <c r="S4" s="15">
        <v>113</v>
      </c>
      <c r="T4" s="15">
        <v>114</v>
      </c>
      <c r="U4" s="15">
        <v>115</v>
      </c>
      <c r="V4" s="14">
        <v>116</v>
      </c>
      <c r="W4" s="14">
        <v>117</v>
      </c>
      <c r="X4" s="14">
        <v>118</v>
      </c>
      <c r="Y4" s="14">
        <v>119</v>
      </c>
      <c r="Z4" s="15" t="s">
        <v>121</v>
      </c>
      <c r="AA4" s="14" t="s">
        <v>122</v>
      </c>
      <c r="AB4" s="14">
        <v>120</v>
      </c>
      <c r="AC4" s="14">
        <v>121</v>
      </c>
      <c r="AD4" s="50">
        <v>122</v>
      </c>
      <c r="AE4" s="179"/>
      <c r="AF4" s="114"/>
      <c r="AG4" s="122"/>
      <c r="AH4" s="138"/>
      <c r="AI4" s="132"/>
      <c r="AJ4" s="105"/>
      <c r="AK4" s="105"/>
    </row>
    <row r="5" spans="1:37" ht="15" customHeight="1">
      <c r="A5" s="163" t="s">
        <v>45</v>
      </c>
      <c r="B5" s="31" t="s">
        <v>42</v>
      </c>
      <c r="C5" s="33">
        <f>RLsamedi!P5</f>
        <v>0.29166666666666669</v>
      </c>
      <c r="D5" s="40">
        <v>0</v>
      </c>
      <c r="E5" s="57">
        <v>0</v>
      </c>
      <c r="F5" s="57">
        <v>0</v>
      </c>
      <c r="G5" s="40">
        <v>0</v>
      </c>
      <c r="H5" s="57">
        <v>0</v>
      </c>
      <c r="I5" s="57">
        <v>0</v>
      </c>
      <c r="J5" s="57"/>
      <c r="K5" s="40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88">
        <v>0.53680555555555554</v>
      </c>
      <c r="R5" s="56">
        <v>0</v>
      </c>
      <c r="S5" s="40">
        <v>0</v>
      </c>
      <c r="T5" s="40">
        <v>0</v>
      </c>
      <c r="U5" s="57">
        <v>0</v>
      </c>
      <c r="V5" s="60">
        <v>0</v>
      </c>
      <c r="W5" s="60">
        <v>0</v>
      </c>
      <c r="X5" s="60">
        <v>0</v>
      </c>
      <c r="Y5" s="60">
        <v>0</v>
      </c>
      <c r="Z5" s="56">
        <v>0.62638888888888888</v>
      </c>
      <c r="AA5" s="56">
        <v>0</v>
      </c>
      <c r="AB5" s="57">
        <v>0</v>
      </c>
      <c r="AC5" s="57">
        <v>0</v>
      </c>
      <c r="AD5" s="57">
        <v>0</v>
      </c>
      <c r="AE5" s="69">
        <v>0.66878472222222218</v>
      </c>
      <c r="AF5" s="23">
        <f t="shared" ref="AF5:AF10" si="0">AE5-C5</f>
        <v>0.3771180555555555</v>
      </c>
      <c r="AG5" s="24">
        <f>SUM(D5:AD5)-Z5-Q5</f>
        <v>0</v>
      </c>
      <c r="AH5" s="25">
        <f t="shared" ref="AH5:AH19" si="1">AF5+AG5</f>
        <v>0.3771180555555555</v>
      </c>
      <c r="AI5" s="26">
        <f>AH5+RLsamedi!M5</f>
        <v>0.57549768518518518</v>
      </c>
      <c r="AJ5" s="4">
        <f>RANK(AI5,AI$5:AI$37,1)</f>
        <v>16</v>
      </c>
      <c r="AK5" s="4">
        <f>RANK(AI5,AI$5:AJ$7,1)</f>
        <v>3</v>
      </c>
    </row>
    <row r="6" spans="1:37">
      <c r="A6" s="164"/>
      <c r="B6" s="31" t="s">
        <v>43</v>
      </c>
      <c r="C6" s="33">
        <f>RLsamedi!P6</f>
        <v>0.29166666666666669</v>
      </c>
      <c r="D6" s="40">
        <v>0</v>
      </c>
      <c r="E6" s="57">
        <v>0</v>
      </c>
      <c r="F6" s="57">
        <v>0</v>
      </c>
      <c r="G6" s="40">
        <v>0</v>
      </c>
      <c r="H6" s="57">
        <v>0</v>
      </c>
      <c r="I6" s="57">
        <v>0</v>
      </c>
      <c r="J6" s="4"/>
      <c r="K6" s="40">
        <v>0</v>
      </c>
      <c r="L6" s="57">
        <v>0</v>
      </c>
      <c r="M6" s="57">
        <v>0</v>
      </c>
      <c r="N6" s="57">
        <v>0</v>
      </c>
      <c r="O6" s="57">
        <v>0</v>
      </c>
      <c r="P6" s="57">
        <v>4.1666666666666664E-2</v>
      </c>
      <c r="Q6" s="88">
        <v>0.52500000000000002</v>
      </c>
      <c r="R6" s="56">
        <v>0</v>
      </c>
      <c r="S6" s="40">
        <v>0</v>
      </c>
      <c r="T6" s="40">
        <v>0</v>
      </c>
      <c r="U6" s="57">
        <v>0</v>
      </c>
      <c r="V6" s="60">
        <v>0</v>
      </c>
      <c r="W6" s="60">
        <v>0</v>
      </c>
      <c r="X6" s="60">
        <v>0</v>
      </c>
      <c r="Y6" s="60">
        <v>0</v>
      </c>
      <c r="Z6" s="56">
        <v>0.59513888888888888</v>
      </c>
      <c r="AA6" s="56">
        <v>0</v>
      </c>
      <c r="AB6" s="57">
        <v>0</v>
      </c>
      <c r="AC6" s="57">
        <v>0</v>
      </c>
      <c r="AD6" s="57">
        <v>0</v>
      </c>
      <c r="AE6" s="69">
        <v>0.63196759259259261</v>
      </c>
      <c r="AF6" s="23">
        <f t="shared" si="0"/>
        <v>0.34030092592592592</v>
      </c>
      <c r="AG6" s="24">
        <f t="shared" ref="AG6:AG36" si="2">SUM(D6:AD6)-Z6-Q6</f>
        <v>4.166666666666663E-2</v>
      </c>
      <c r="AH6" s="25">
        <f t="shared" si="1"/>
        <v>0.38196759259259255</v>
      </c>
      <c r="AI6" s="26">
        <f>AH6+RLsamedi!M6</f>
        <v>0.50638888888888878</v>
      </c>
      <c r="AJ6" s="4">
        <f>RANK(AI6,AI$5:AI$37,1)</f>
        <v>9</v>
      </c>
      <c r="AK6" s="4">
        <f t="shared" ref="AK6:AK7" si="3">RANK(AI6,AI$5:AJ$7,1)</f>
        <v>2</v>
      </c>
    </row>
    <row r="7" spans="1:37">
      <c r="A7" s="164"/>
      <c r="B7" s="31" t="s">
        <v>44</v>
      </c>
      <c r="C7" s="33">
        <f>RLsamedi!P7</f>
        <v>0.27361111111111108</v>
      </c>
      <c r="D7" s="40">
        <v>0</v>
      </c>
      <c r="E7" s="57">
        <v>0</v>
      </c>
      <c r="F7" s="57">
        <v>0</v>
      </c>
      <c r="G7" s="40">
        <v>0</v>
      </c>
      <c r="H7" s="57">
        <v>0</v>
      </c>
      <c r="I7" s="57">
        <v>0</v>
      </c>
      <c r="J7" s="4"/>
      <c r="K7" s="40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88">
        <v>0.47881944444444446</v>
      </c>
      <c r="R7" s="56">
        <v>0</v>
      </c>
      <c r="S7" s="40">
        <v>0</v>
      </c>
      <c r="T7" s="40">
        <v>0</v>
      </c>
      <c r="U7" s="57">
        <v>0</v>
      </c>
      <c r="V7" s="60">
        <v>0</v>
      </c>
      <c r="W7" s="60">
        <v>0</v>
      </c>
      <c r="X7" s="60">
        <v>0</v>
      </c>
      <c r="Y7" s="60">
        <v>0</v>
      </c>
      <c r="Z7" s="56">
        <v>0.54652777777777783</v>
      </c>
      <c r="AA7" s="56">
        <v>0</v>
      </c>
      <c r="AB7" s="57">
        <v>0</v>
      </c>
      <c r="AC7" s="57">
        <v>0</v>
      </c>
      <c r="AD7" s="57">
        <v>0</v>
      </c>
      <c r="AE7" s="69">
        <v>0.5869212962962963</v>
      </c>
      <c r="AF7" s="23">
        <f t="shared" si="0"/>
        <v>0.31331018518518522</v>
      </c>
      <c r="AG7" s="24">
        <f t="shared" si="2"/>
        <v>0</v>
      </c>
      <c r="AH7" s="25">
        <f t="shared" si="1"/>
        <v>0.31331018518518522</v>
      </c>
      <c r="AI7" s="26">
        <f>AH7+RLsamedi!M7</f>
        <v>0.40593750000000001</v>
      </c>
      <c r="AJ7" s="4">
        <f>RANK(AI7,AI$5:AI$37,1)</f>
        <v>2</v>
      </c>
      <c r="AK7" s="4">
        <f t="shared" si="3"/>
        <v>1</v>
      </c>
    </row>
    <row r="8" spans="1:37">
      <c r="A8" s="165"/>
      <c r="B8" s="31"/>
      <c r="C8" s="33"/>
      <c r="D8" s="40"/>
      <c r="E8" s="57"/>
      <c r="F8" s="57"/>
      <c r="G8" s="40"/>
      <c r="H8" s="57"/>
      <c r="I8" s="57"/>
      <c r="J8" s="4"/>
      <c r="K8" s="40"/>
      <c r="L8" s="57"/>
      <c r="M8" s="57"/>
      <c r="N8" s="57"/>
      <c r="O8" s="57"/>
      <c r="P8" s="57"/>
      <c r="Q8" s="88"/>
      <c r="R8" s="56"/>
      <c r="S8" s="40"/>
      <c r="T8" s="40"/>
      <c r="U8" s="57"/>
      <c r="V8" s="60"/>
      <c r="W8" s="60"/>
      <c r="X8" s="60"/>
      <c r="Y8" s="60"/>
      <c r="Z8" s="56"/>
      <c r="AA8" s="56"/>
      <c r="AB8" s="57"/>
      <c r="AC8" s="57"/>
      <c r="AD8" s="57"/>
      <c r="AE8" s="70"/>
      <c r="AF8" s="23"/>
      <c r="AG8" s="24"/>
      <c r="AH8" s="25"/>
      <c r="AI8" s="26"/>
      <c r="AJ8" s="4"/>
      <c r="AK8" s="4"/>
    </row>
    <row r="9" spans="1:37" ht="15.75" customHeight="1">
      <c r="A9" s="100" t="s">
        <v>46</v>
      </c>
      <c r="B9" s="31" t="s">
        <v>69</v>
      </c>
      <c r="C9" s="33">
        <f>RLsamedi!P9</f>
        <v>0.29166666666666669</v>
      </c>
      <c r="D9" s="40">
        <v>4.1666666666666664E-2</v>
      </c>
      <c r="E9" s="57">
        <v>4.1666666666666664E-2</v>
      </c>
      <c r="F9" s="57">
        <v>4.1666666666666664E-2</v>
      </c>
      <c r="G9" s="40">
        <v>0</v>
      </c>
      <c r="H9" s="57">
        <v>0</v>
      </c>
      <c r="I9" s="57">
        <v>0</v>
      </c>
      <c r="J9" s="4"/>
      <c r="K9" s="40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88" t="s">
        <v>140</v>
      </c>
      <c r="R9" s="56">
        <v>0</v>
      </c>
      <c r="S9" s="40">
        <v>0</v>
      </c>
      <c r="T9" s="40">
        <v>0</v>
      </c>
      <c r="U9" s="57">
        <v>0</v>
      </c>
      <c r="V9" s="60">
        <v>0</v>
      </c>
      <c r="W9" s="60">
        <v>0</v>
      </c>
      <c r="X9" s="60">
        <v>0</v>
      </c>
      <c r="Y9" s="60">
        <v>0</v>
      </c>
      <c r="Z9" s="56" t="s">
        <v>136</v>
      </c>
      <c r="AA9" s="56">
        <v>0</v>
      </c>
      <c r="AB9" s="57">
        <v>0</v>
      </c>
      <c r="AC9" s="57">
        <v>0</v>
      </c>
      <c r="AD9" s="57">
        <v>0</v>
      </c>
      <c r="AE9" s="69" t="s">
        <v>136</v>
      </c>
      <c r="AF9" s="23"/>
      <c r="AG9" s="24"/>
      <c r="AH9" s="25" t="s">
        <v>136</v>
      </c>
      <c r="AI9" s="26" t="s">
        <v>136</v>
      </c>
      <c r="AJ9" s="4"/>
      <c r="AK9" s="4"/>
    </row>
    <row r="10" spans="1:37" ht="30">
      <c r="A10" s="101"/>
      <c r="B10" s="31" t="s">
        <v>70</v>
      </c>
      <c r="C10" s="33">
        <f>RLsamedi!P10</f>
        <v>0.29166666666666669</v>
      </c>
      <c r="D10" s="40">
        <v>0</v>
      </c>
      <c r="E10" s="57">
        <v>0</v>
      </c>
      <c r="F10" s="57">
        <v>0</v>
      </c>
      <c r="G10" s="40">
        <v>8.3333333333333329E-2</v>
      </c>
      <c r="H10" s="57">
        <v>0</v>
      </c>
      <c r="I10" s="57">
        <v>4.1666666666666664E-2</v>
      </c>
      <c r="J10" s="4"/>
      <c r="K10" s="40">
        <v>0</v>
      </c>
      <c r="L10" s="57">
        <v>0</v>
      </c>
      <c r="M10" s="57">
        <v>0</v>
      </c>
      <c r="N10" s="57">
        <v>4.1666666666666664E-2</v>
      </c>
      <c r="O10" s="57">
        <v>0</v>
      </c>
      <c r="P10" s="57">
        <v>4.1666666666666664E-2</v>
      </c>
      <c r="Q10" s="88">
        <v>0.62361111111111112</v>
      </c>
      <c r="R10" s="56">
        <v>8.3333333333333329E-2</v>
      </c>
      <c r="S10" s="40">
        <v>0</v>
      </c>
      <c r="T10" s="40">
        <v>0</v>
      </c>
      <c r="U10" s="57">
        <v>0</v>
      </c>
      <c r="V10" s="60">
        <v>2.0833333333333332E-2</v>
      </c>
      <c r="W10" s="60">
        <v>2.0833333333333332E-2</v>
      </c>
      <c r="X10" s="60">
        <v>2.0833333333333332E-2</v>
      </c>
      <c r="Y10" s="60">
        <v>0</v>
      </c>
      <c r="Z10" s="56">
        <v>0.65</v>
      </c>
      <c r="AA10" s="56">
        <v>0</v>
      </c>
      <c r="AB10" s="57">
        <v>0</v>
      </c>
      <c r="AC10" s="57">
        <v>0</v>
      </c>
      <c r="AD10" s="57">
        <v>0</v>
      </c>
      <c r="AE10" s="69">
        <v>0.71255787037037033</v>
      </c>
      <c r="AF10" s="23">
        <f t="shared" si="0"/>
        <v>0.42089120370370364</v>
      </c>
      <c r="AG10" s="24">
        <f t="shared" si="2"/>
        <v>0.35416666666666663</v>
      </c>
      <c r="AH10" s="25">
        <f t="shared" si="1"/>
        <v>0.77505787037037033</v>
      </c>
      <c r="AI10" s="26">
        <f>AH10+RLsamedi!M10</f>
        <v>1.0282175925925925</v>
      </c>
      <c r="AJ10" s="4">
        <f t="shared" ref="AJ10:AJ16" si="4">RANK(AI10,AI$5:AI$37,1)</f>
        <v>22</v>
      </c>
      <c r="AK10" s="4">
        <f t="shared" ref="AK10:AK19" si="5">RANK(AI10,AI$9:AI$19,1)</f>
        <v>7</v>
      </c>
    </row>
    <row r="11" spans="1:37">
      <c r="A11" s="101"/>
      <c r="B11" s="31" t="s">
        <v>71</v>
      </c>
      <c r="C11" s="33">
        <f>RLsamedi!P11</f>
        <v>0.29166666666666669</v>
      </c>
      <c r="D11" s="40">
        <v>0</v>
      </c>
      <c r="E11" s="57">
        <v>0</v>
      </c>
      <c r="F11" s="57">
        <v>0</v>
      </c>
      <c r="G11" s="40">
        <v>0</v>
      </c>
      <c r="H11" s="57">
        <v>0</v>
      </c>
      <c r="I11" s="57">
        <v>0</v>
      </c>
      <c r="J11" s="4"/>
      <c r="K11" s="40">
        <v>6.9444444444444441E-3</v>
      </c>
      <c r="L11" s="57">
        <v>0</v>
      </c>
      <c r="M11" s="57">
        <v>4.1666666666666664E-2</v>
      </c>
      <c r="N11" s="57">
        <v>4.1666666666666664E-2</v>
      </c>
      <c r="O11" s="57">
        <v>4.1666666666666664E-2</v>
      </c>
      <c r="P11" s="57">
        <v>0</v>
      </c>
      <c r="Q11" s="91" t="s">
        <v>136</v>
      </c>
      <c r="R11" s="56" t="s">
        <v>136</v>
      </c>
      <c r="S11" s="40">
        <v>4.1666666666666664E-2</v>
      </c>
      <c r="T11" s="40">
        <v>4.1666666666666664E-2</v>
      </c>
      <c r="U11" s="57">
        <v>0</v>
      </c>
      <c r="V11" s="60">
        <v>2.0833333333333332E-2</v>
      </c>
      <c r="W11" s="60">
        <v>2.0833333333333332E-2</v>
      </c>
      <c r="X11" s="60">
        <v>2.0833333333333332E-2</v>
      </c>
      <c r="Y11" s="60">
        <v>2.0833333333333332E-2</v>
      </c>
      <c r="Z11" s="56" t="s">
        <v>136</v>
      </c>
      <c r="AA11" s="56">
        <v>0</v>
      </c>
      <c r="AB11" s="57">
        <v>0</v>
      </c>
      <c r="AC11" s="57">
        <v>0</v>
      </c>
      <c r="AD11" s="57">
        <v>0</v>
      </c>
      <c r="AE11" s="69" t="s">
        <v>142</v>
      </c>
      <c r="AF11" s="23" t="s">
        <v>136</v>
      </c>
      <c r="AG11" s="24"/>
      <c r="AH11" s="25" t="s">
        <v>136</v>
      </c>
      <c r="AI11" s="26" t="s">
        <v>136</v>
      </c>
      <c r="AJ11" s="4"/>
      <c r="AK11" s="4"/>
    </row>
    <row r="12" spans="1:37">
      <c r="A12" s="101"/>
      <c r="B12" s="31" t="s">
        <v>132</v>
      </c>
      <c r="C12" s="33">
        <f>RLsamedi!P12</f>
        <v>0.29166666666666669</v>
      </c>
      <c r="D12" s="40">
        <v>0</v>
      </c>
      <c r="E12" s="57">
        <v>0</v>
      </c>
      <c r="F12" s="57">
        <v>0</v>
      </c>
      <c r="G12" s="40">
        <v>2.0833333333333332E-2</v>
      </c>
      <c r="H12" s="57">
        <v>0</v>
      </c>
      <c r="I12" s="57">
        <v>4.1666666666666664E-2</v>
      </c>
      <c r="J12" s="4"/>
      <c r="K12" s="40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88">
        <v>0.5625</v>
      </c>
      <c r="R12" s="56">
        <v>0</v>
      </c>
      <c r="S12" s="40">
        <v>0</v>
      </c>
      <c r="T12" s="40">
        <v>0</v>
      </c>
      <c r="U12" s="57">
        <v>0</v>
      </c>
      <c r="V12" s="60">
        <v>0</v>
      </c>
      <c r="W12" s="60">
        <v>0</v>
      </c>
      <c r="X12" s="60">
        <v>0</v>
      </c>
      <c r="Y12" s="60">
        <v>0</v>
      </c>
      <c r="Z12" s="56">
        <v>0.65277777777777779</v>
      </c>
      <c r="AA12" s="56">
        <v>0</v>
      </c>
      <c r="AB12" s="57">
        <v>0</v>
      </c>
      <c r="AC12" s="57">
        <v>0</v>
      </c>
      <c r="AD12" s="57">
        <v>0</v>
      </c>
      <c r="AE12" s="69">
        <v>0.70016203703703705</v>
      </c>
      <c r="AF12" s="23">
        <f t="shared" ref="AF12:AF19" si="6">AE12-C12</f>
        <v>0.40849537037037037</v>
      </c>
      <c r="AG12" s="24">
        <f t="shared" si="2"/>
        <v>6.2499999999999889E-2</v>
      </c>
      <c r="AH12" s="25">
        <f t="shared" si="1"/>
        <v>0.47099537037037026</v>
      </c>
      <c r="AI12" s="26">
        <f>AH12+RLsamedi!M12</f>
        <v>0.63696759259259261</v>
      </c>
      <c r="AJ12" s="4">
        <f t="shared" si="4"/>
        <v>18</v>
      </c>
      <c r="AK12" s="4">
        <f t="shared" si="5"/>
        <v>4</v>
      </c>
    </row>
    <row r="13" spans="1:37">
      <c r="A13" s="101"/>
      <c r="B13" s="31" t="s">
        <v>72</v>
      </c>
      <c r="C13" s="33">
        <f>RLsamedi!P13</f>
        <v>0.29166666666666669</v>
      </c>
      <c r="D13" s="40">
        <v>0</v>
      </c>
      <c r="E13" s="57">
        <v>0</v>
      </c>
      <c r="F13" s="57">
        <v>0</v>
      </c>
      <c r="G13" s="40">
        <v>0</v>
      </c>
      <c r="H13" s="57">
        <v>0</v>
      </c>
      <c r="I13" s="57">
        <v>0</v>
      </c>
      <c r="J13" s="4"/>
      <c r="K13" s="40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88">
        <v>0.57013888888888886</v>
      </c>
      <c r="R13" s="56">
        <v>0</v>
      </c>
      <c r="S13" s="40">
        <v>0</v>
      </c>
      <c r="T13" s="40">
        <v>0</v>
      </c>
      <c r="U13" s="57">
        <v>0</v>
      </c>
      <c r="V13" s="60">
        <v>0</v>
      </c>
      <c r="W13" s="60">
        <v>0</v>
      </c>
      <c r="X13" s="60">
        <v>0</v>
      </c>
      <c r="Y13" s="60">
        <v>0</v>
      </c>
      <c r="Z13" s="56">
        <v>0.65902777777777777</v>
      </c>
      <c r="AA13" s="56">
        <v>0</v>
      </c>
      <c r="AB13" s="57">
        <v>0</v>
      </c>
      <c r="AC13" s="57">
        <v>0</v>
      </c>
      <c r="AD13" s="57">
        <v>0</v>
      </c>
      <c r="AE13" s="69">
        <v>0.67241898148148149</v>
      </c>
      <c r="AF13" s="23">
        <f t="shared" si="6"/>
        <v>0.38075231481481481</v>
      </c>
      <c r="AG13" s="24">
        <f t="shared" si="2"/>
        <v>0</v>
      </c>
      <c r="AH13" s="25">
        <f t="shared" si="1"/>
        <v>0.38075231481481481</v>
      </c>
      <c r="AI13" s="26">
        <f>AH13+RLsamedi!M13</f>
        <v>0.49140046296296297</v>
      </c>
      <c r="AJ13" s="4">
        <f t="shared" si="4"/>
        <v>8</v>
      </c>
      <c r="AK13" s="4">
        <f t="shared" si="5"/>
        <v>2</v>
      </c>
    </row>
    <row r="14" spans="1:37">
      <c r="A14" s="101"/>
      <c r="B14" s="31" t="s">
        <v>111</v>
      </c>
      <c r="C14" s="33">
        <f>RLsamedi!P14</f>
        <v>0.29166666666666669</v>
      </c>
      <c r="D14" s="40">
        <v>0</v>
      </c>
      <c r="E14" s="57">
        <v>0</v>
      </c>
      <c r="F14" s="57">
        <v>0</v>
      </c>
      <c r="G14" s="40">
        <v>0.22916666666666666</v>
      </c>
      <c r="H14" s="57">
        <v>0</v>
      </c>
      <c r="I14" s="57">
        <v>0</v>
      </c>
      <c r="J14" s="4"/>
      <c r="K14" s="40">
        <v>0</v>
      </c>
      <c r="L14" s="57">
        <v>4.1666666666666664E-2</v>
      </c>
      <c r="M14" s="57">
        <v>4.1666666666666664E-2</v>
      </c>
      <c r="N14" s="57">
        <v>4.1666666666666664E-2</v>
      </c>
      <c r="O14" s="57">
        <v>0</v>
      </c>
      <c r="P14" s="57">
        <v>4.1666666666666664E-2</v>
      </c>
      <c r="Q14" s="91">
        <v>0.625</v>
      </c>
      <c r="R14" s="56">
        <v>8.3333333333333329E-2</v>
      </c>
      <c r="S14" s="40">
        <v>0</v>
      </c>
      <c r="T14" s="40">
        <v>0</v>
      </c>
      <c r="U14" s="57">
        <v>0</v>
      </c>
      <c r="V14" s="60">
        <v>2.0833333333333332E-2</v>
      </c>
      <c r="W14" s="60">
        <v>2.0833333333333332E-2</v>
      </c>
      <c r="X14" s="60">
        <v>2.0833333333333332E-2</v>
      </c>
      <c r="Y14" s="60">
        <v>0</v>
      </c>
      <c r="Z14" s="56">
        <v>0.65625</v>
      </c>
      <c r="AA14" s="56">
        <v>0</v>
      </c>
      <c r="AB14" s="57">
        <v>0</v>
      </c>
      <c r="AC14" s="57">
        <v>0</v>
      </c>
      <c r="AD14" s="57">
        <v>0</v>
      </c>
      <c r="AE14" s="69">
        <v>0.7223032407407407</v>
      </c>
      <c r="AF14" s="23">
        <f t="shared" si="6"/>
        <v>0.43063657407407402</v>
      </c>
      <c r="AG14" s="24">
        <f t="shared" si="2"/>
        <v>0.54166666666666652</v>
      </c>
      <c r="AH14" s="25">
        <f t="shared" si="1"/>
        <v>0.97230324074074059</v>
      </c>
      <c r="AI14" s="26">
        <f>AH14+RLsamedi!M14</f>
        <v>1.2344560185185183</v>
      </c>
      <c r="AJ14" s="4">
        <f t="shared" si="4"/>
        <v>23</v>
      </c>
      <c r="AK14" s="4">
        <f t="shared" si="5"/>
        <v>8</v>
      </c>
    </row>
    <row r="15" spans="1:37">
      <c r="A15" s="101"/>
      <c r="B15" s="31" t="s">
        <v>75</v>
      </c>
      <c r="C15" s="33">
        <f>RLsamedi!P15</f>
        <v>0.29166666666666669</v>
      </c>
      <c r="D15" s="40">
        <v>0</v>
      </c>
      <c r="E15" s="57">
        <v>0</v>
      </c>
      <c r="F15" s="57">
        <v>0</v>
      </c>
      <c r="G15" s="40">
        <v>0</v>
      </c>
      <c r="H15" s="57">
        <v>0</v>
      </c>
      <c r="I15" s="57">
        <v>0</v>
      </c>
      <c r="J15" s="4"/>
      <c r="K15" s="40">
        <v>0</v>
      </c>
      <c r="L15" s="57">
        <v>0</v>
      </c>
      <c r="M15" s="57">
        <v>4.1666666666666664E-2</v>
      </c>
      <c r="N15" s="57">
        <v>4.1666666666666664E-2</v>
      </c>
      <c r="O15" s="57">
        <v>0</v>
      </c>
      <c r="P15" s="57">
        <v>4.1666666666666664E-2</v>
      </c>
      <c r="Q15" s="91">
        <v>0.625</v>
      </c>
      <c r="R15" s="56">
        <v>8.3333333333333329E-2</v>
      </c>
      <c r="S15" s="40">
        <v>0</v>
      </c>
      <c r="T15" s="40">
        <v>0</v>
      </c>
      <c r="U15" s="57">
        <v>0</v>
      </c>
      <c r="V15" s="60">
        <v>2.0833333333333332E-2</v>
      </c>
      <c r="W15" s="60">
        <v>2.0833333333333332E-2</v>
      </c>
      <c r="X15" s="60">
        <v>2.0833333333333332E-2</v>
      </c>
      <c r="Y15" s="60">
        <v>2.0833333333333332E-2</v>
      </c>
      <c r="Z15" s="56">
        <v>0.65625</v>
      </c>
      <c r="AA15" s="56">
        <v>0</v>
      </c>
      <c r="AB15" s="57">
        <v>0</v>
      </c>
      <c r="AC15" s="57">
        <v>0</v>
      </c>
      <c r="AD15" s="57">
        <v>0</v>
      </c>
      <c r="AE15" s="69">
        <v>0.71724537037037039</v>
      </c>
      <c r="AF15" s="23">
        <f t="shared" si="6"/>
        <v>0.42557870370370371</v>
      </c>
      <c r="AG15" s="24">
        <f t="shared" si="2"/>
        <v>0.29166666666666696</v>
      </c>
      <c r="AH15" s="25">
        <f t="shared" si="1"/>
        <v>0.71724537037037073</v>
      </c>
      <c r="AI15" s="26">
        <f>AH15+RLsamedi!M15</f>
        <v>0.90501157407407451</v>
      </c>
      <c r="AJ15" s="4">
        <f t="shared" si="4"/>
        <v>21</v>
      </c>
      <c r="AK15" s="4">
        <f t="shared" si="5"/>
        <v>6</v>
      </c>
    </row>
    <row r="16" spans="1:37">
      <c r="A16" s="101"/>
      <c r="B16" s="31" t="s">
        <v>77</v>
      </c>
      <c r="C16" s="33">
        <f>RLsamedi!P16</f>
        <v>0.29166666666666669</v>
      </c>
      <c r="D16" s="40">
        <v>0</v>
      </c>
      <c r="E16" s="57">
        <v>0</v>
      </c>
      <c r="F16" s="57">
        <v>0</v>
      </c>
      <c r="G16" s="40">
        <v>0</v>
      </c>
      <c r="H16" s="57">
        <v>0</v>
      </c>
      <c r="I16" s="57">
        <v>0</v>
      </c>
      <c r="J16" s="4"/>
      <c r="K16" s="40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91">
        <v>0.62291666666666667</v>
      </c>
      <c r="R16" s="56">
        <v>8.3333333333333329E-2</v>
      </c>
      <c r="S16" s="40">
        <v>0</v>
      </c>
      <c r="T16" s="40">
        <v>0</v>
      </c>
      <c r="U16" s="57">
        <v>0</v>
      </c>
      <c r="V16" s="60">
        <v>2.0833333333333332E-2</v>
      </c>
      <c r="W16" s="60">
        <v>2.0833333333333332E-2</v>
      </c>
      <c r="X16" s="60">
        <v>2.0833333333333332E-2</v>
      </c>
      <c r="Y16" s="60">
        <v>0</v>
      </c>
      <c r="Z16" s="56">
        <v>0.65069444444444446</v>
      </c>
      <c r="AA16" s="56">
        <v>0</v>
      </c>
      <c r="AB16" s="57">
        <v>0</v>
      </c>
      <c r="AC16" s="57">
        <v>0</v>
      </c>
      <c r="AD16" s="57">
        <v>0</v>
      </c>
      <c r="AE16" s="69">
        <v>0.72199074074074077</v>
      </c>
      <c r="AF16" s="23">
        <f t="shared" si="6"/>
        <v>0.43032407407407408</v>
      </c>
      <c r="AG16" s="24">
        <f t="shared" si="2"/>
        <v>0.14583333333333359</v>
      </c>
      <c r="AH16" s="25">
        <f t="shared" si="1"/>
        <v>0.57615740740740762</v>
      </c>
      <c r="AI16" s="26">
        <f>AH16+RLsamedi!M16</f>
        <v>0.69942129629629646</v>
      </c>
      <c r="AJ16" s="4">
        <f t="shared" si="4"/>
        <v>19</v>
      </c>
      <c r="AK16" s="4">
        <f t="shared" si="5"/>
        <v>5</v>
      </c>
    </row>
    <row r="17" spans="1:37" hidden="1">
      <c r="A17" s="101"/>
      <c r="B17" s="31" t="s">
        <v>133</v>
      </c>
      <c r="C17" s="33" t="str">
        <f>RLsamedi!P17</f>
        <v>abandon</v>
      </c>
      <c r="D17" s="40">
        <v>0</v>
      </c>
      <c r="E17" s="57">
        <v>0</v>
      </c>
      <c r="F17" s="57">
        <v>0</v>
      </c>
      <c r="G17" s="40">
        <v>0</v>
      </c>
      <c r="H17" s="57">
        <v>0</v>
      </c>
      <c r="I17" s="57">
        <v>0</v>
      </c>
      <c r="J17" s="4"/>
      <c r="K17" s="40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88"/>
      <c r="R17" s="56">
        <v>0</v>
      </c>
      <c r="S17" s="40">
        <v>0</v>
      </c>
      <c r="T17" s="40">
        <v>0</v>
      </c>
      <c r="U17" s="57">
        <v>0</v>
      </c>
      <c r="V17" s="60">
        <v>0</v>
      </c>
      <c r="W17" s="60">
        <v>0</v>
      </c>
      <c r="X17" s="60">
        <v>0</v>
      </c>
      <c r="Y17" s="60">
        <v>0</v>
      </c>
      <c r="Z17" s="56"/>
      <c r="AA17" s="56">
        <v>0</v>
      </c>
      <c r="AB17" s="57">
        <v>0</v>
      </c>
      <c r="AC17" s="57">
        <v>0</v>
      </c>
      <c r="AD17" s="57">
        <v>0</v>
      </c>
      <c r="AE17" s="70"/>
      <c r="AF17" s="23" t="e">
        <f t="shared" si="6"/>
        <v>#VALUE!</v>
      </c>
      <c r="AG17" s="24">
        <f t="shared" si="2"/>
        <v>0</v>
      </c>
      <c r="AH17" s="25" t="e">
        <f t="shared" si="1"/>
        <v>#VALUE!</v>
      </c>
      <c r="AI17" s="26" t="s">
        <v>136</v>
      </c>
      <c r="AJ17" s="4"/>
      <c r="AK17" s="4" t="e">
        <f t="shared" si="5"/>
        <v>#VALUE!</v>
      </c>
    </row>
    <row r="18" spans="1:37">
      <c r="A18" s="101"/>
      <c r="B18" s="31" t="s">
        <v>78</v>
      </c>
      <c r="C18" s="33">
        <f>RLsamedi!P18</f>
        <v>0.29166666666666669</v>
      </c>
      <c r="D18" s="40">
        <v>0</v>
      </c>
      <c r="E18" s="57">
        <v>0</v>
      </c>
      <c r="F18" s="57">
        <v>0</v>
      </c>
      <c r="G18" s="40">
        <v>0</v>
      </c>
      <c r="H18" s="57">
        <v>0</v>
      </c>
      <c r="I18" s="57">
        <v>0</v>
      </c>
      <c r="J18" s="4"/>
      <c r="K18" s="40">
        <v>0</v>
      </c>
      <c r="L18" s="57">
        <v>0</v>
      </c>
      <c r="M18" s="57">
        <v>0</v>
      </c>
      <c r="N18" s="57">
        <v>4.1666666666666664E-2</v>
      </c>
      <c r="O18" s="57">
        <v>0</v>
      </c>
      <c r="P18" s="57">
        <v>0</v>
      </c>
      <c r="Q18" s="88">
        <v>0.54027777777777775</v>
      </c>
      <c r="R18" s="56">
        <v>0</v>
      </c>
      <c r="S18" s="40">
        <v>0</v>
      </c>
      <c r="T18" s="40">
        <v>0</v>
      </c>
      <c r="U18" s="57">
        <v>0</v>
      </c>
      <c r="V18" s="60">
        <v>0</v>
      </c>
      <c r="W18" s="60">
        <v>0</v>
      </c>
      <c r="X18" s="60">
        <v>0</v>
      </c>
      <c r="Y18" s="60">
        <v>0</v>
      </c>
      <c r="Z18" s="56">
        <v>0.63611111111111118</v>
      </c>
      <c r="AA18" s="56">
        <v>0</v>
      </c>
      <c r="AB18" s="57">
        <v>0</v>
      </c>
      <c r="AC18" s="57">
        <v>0</v>
      </c>
      <c r="AD18" s="57">
        <v>0</v>
      </c>
      <c r="AE18" s="69">
        <v>0.67975694444444434</v>
      </c>
      <c r="AF18" s="23">
        <f t="shared" si="6"/>
        <v>0.38809027777777766</v>
      </c>
      <c r="AG18" s="24">
        <f t="shared" si="2"/>
        <v>4.1666666666666519E-2</v>
      </c>
      <c r="AH18" s="25">
        <f t="shared" si="1"/>
        <v>0.42975694444444418</v>
      </c>
      <c r="AI18" s="26">
        <f>AH18+RLsamedi!M18</f>
        <v>0.56100694444444432</v>
      </c>
      <c r="AJ18" s="4">
        <f>RANK(AI18,AI$5:AI$37,1)</f>
        <v>15</v>
      </c>
      <c r="AK18" s="4">
        <f t="shared" si="5"/>
        <v>3</v>
      </c>
    </row>
    <row r="19" spans="1:37">
      <c r="A19" s="101"/>
      <c r="B19" s="31" t="s">
        <v>79</v>
      </c>
      <c r="C19" s="33">
        <f>RLsamedi!P19</f>
        <v>0.28888888888888892</v>
      </c>
      <c r="D19" s="40">
        <v>0</v>
      </c>
      <c r="E19" s="57">
        <v>0</v>
      </c>
      <c r="F19" s="57">
        <v>0</v>
      </c>
      <c r="G19" s="40">
        <v>0</v>
      </c>
      <c r="H19" s="57">
        <v>0</v>
      </c>
      <c r="I19" s="57">
        <v>0</v>
      </c>
      <c r="J19" s="4"/>
      <c r="K19" s="40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88">
        <v>0.47847222222222219</v>
      </c>
      <c r="R19" s="56">
        <v>0</v>
      </c>
      <c r="S19" s="40">
        <v>0</v>
      </c>
      <c r="T19" s="40">
        <v>0</v>
      </c>
      <c r="U19" s="57">
        <v>0</v>
      </c>
      <c r="V19" s="60">
        <v>0</v>
      </c>
      <c r="W19" s="60">
        <v>0</v>
      </c>
      <c r="X19" s="60">
        <v>0</v>
      </c>
      <c r="Y19" s="60">
        <v>0</v>
      </c>
      <c r="Z19" s="56">
        <v>0.54513888888888895</v>
      </c>
      <c r="AA19" s="56">
        <v>0</v>
      </c>
      <c r="AB19" s="57">
        <v>0</v>
      </c>
      <c r="AC19" s="57">
        <v>0</v>
      </c>
      <c r="AD19" s="57">
        <v>0</v>
      </c>
      <c r="AE19" s="69">
        <v>0.58168981481481474</v>
      </c>
      <c r="AF19" s="23">
        <f t="shared" si="6"/>
        <v>0.29280092592592583</v>
      </c>
      <c r="AG19" s="24">
        <f t="shared" si="2"/>
        <v>0</v>
      </c>
      <c r="AH19" s="25">
        <f t="shared" si="1"/>
        <v>0.29280092592592583</v>
      </c>
      <c r="AI19" s="26">
        <f>AH19+RLsamedi!M19</f>
        <v>0.4006134259259258</v>
      </c>
      <c r="AJ19" s="4">
        <f>RANK(AI19,AI$5:AI$37,1)</f>
        <v>1</v>
      </c>
      <c r="AK19" s="4">
        <f t="shared" si="5"/>
        <v>1</v>
      </c>
    </row>
    <row r="20" spans="1:37">
      <c r="A20" s="104"/>
      <c r="B20" s="30"/>
      <c r="C20" s="33"/>
      <c r="D20" s="40"/>
      <c r="E20" s="57"/>
      <c r="F20" s="57"/>
      <c r="G20" s="40"/>
      <c r="H20" s="57"/>
      <c r="I20" s="57"/>
      <c r="J20" s="4"/>
      <c r="K20" s="40"/>
      <c r="L20" s="57"/>
      <c r="M20" s="57"/>
      <c r="N20" s="57"/>
      <c r="O20" s="57"/>
      <c r="P20" s="57"/>
      <c r="Q20" s="88"/>
      <c r="R20" s="56"/>
      <c r="S20" s="40"/>
      <c r="T20" s="40"/>
      <c r="U20" s="57"/>
      <c r="V20" s="60"/>
      <c r="W20" s="60"/>
      <c r="X20" s="60"/>
      <c r="Y20" s="60"/>
      <c r="Z20" s="56"/>
      <c r="AA20" s="56"/>
      <c r="AB20" s="57"/>
      <c r="AC20" s="57"/>
      <c r="AD20" s="57"/>
      <c r="AE20" s="70"/>
      <c r="AF20" s="23"/>
      <c r="AG20" s="24"/>
      <c r="AH20" s="25"/>
      <c r="AI20" s="26"/>
      <c r="AJ20" s="4"/>
      <c r="AK20" s="4"/>
    </row>
    <row r="21" spans="1:37" ht="15" hidden="1" customHeight="1">
      <c r="A21" s="126" t="s">
        <v>47</v>
      </c>
      <c r="B21" s="30" t="s">
        <v>81</v>
      </c>
      <c r="C21" s="85" t="s">
        <v>136</v>
      </c>
      <c r="D21" s="40">
        <v>0</v>
      </c>
      <c r="E21" s="57">
        <v>0</v>
      </c>
      <c r="F21" s="57">
        <v>0</v>
      </c>
      <c r="G21" s="40">
        <v>0</v>
      </c>
      <c r="H21" s="57">
        <v>0</v>
      </c>
      <c r="I21" s="57">
        <v>0</v>
      </c>
      <c r="J21" s="4"/>
      <c r="K21" s="40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88"/>
      <c r="R21" s="56">
        <v>0</v>
      </c>
      <c r="S21" s="40">
        <v>0</v>
      </c>
      <c r="T21" s="40">
        <v>0</v>
      </c>
      <c r="U21" s="57">
        <v>0</v>
      </c>
      <c r="V21" s="60">
        <v>0</v>
      </c>
      <c r="W21" s="60">
        <v>0</v>
      </c>
      <c r="X21" s="60">
        <v>0</v>
      </c>
      <c r="Y21" s="60">
        <v>0</v>
      </c>
      <c r="Z21" s="56"/>
      <c r="AA21" s="56">
        <v>0</v>
      </c>
      <c r="AB21" s="57">
        <v>0</v>
      </c>
      <c r="AC21" s="57">
        <v>0</v>
      </c>
      <c r="AD21" s="57">
        <v>0</v>
      </c>
      <c r="AE21" s="70"/>
      <c r="AF21" s="23" t="e">
        <f>AE21-C21</f>
        <v>#VALUE!</v>
      </c>
      <c r="AG21" s="24">
        <f t="shared" si="2"/>
        <v>0</v>
      </c>
      <c r="AH21" s="25" t="e">
        <f t="shared" ref="AH21:AH36" si="7">AF21+AG21</f>
        <v>#VALUE!</v>
      </c>
      <c r="AI21" s="26" t="s">
        <v>136</v>
      </c>
      <c r="AJ21" s="4"/>
      <c r="AK21" s="4"/>
    </row>
    <row r="22" spans="1:37">
      <c r="A22" s="127"/>
      <c r="B22" s="30" t="s">
        <v>82</v>
      </c>
      <c r="C22" s="33">
        <f>RLsamedi!P22</f>
        <v>0.28194444444444444</v>
      </c>
      <c r="D22" s="40">
        <v>0</v>
      </c>
      <c r="E22" s="57">
        <v>0</v>
      </c>
      <c r="F22" s="40">
        <v>0</v>
      </c>
      <c r="G22" s="40">
        <v>0</v>
      </c>
      <c r="H22" s="40">
        <v>0</v>
      </c>
      <c r="I22" s="40">
        <v>0</v>
      </c>
      <c r="J22" s="40"/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88">
        <v>0.52152777777777781</v>
      </c>
      <c r="R22" s="56">
        <v>0</v>
      </c>
      <c r="S22" s="40">
        <v>0</v>
      </c>
      <c r="T22" s="40">
        <v>0</v>
      </c>
      <c r="U22" s="40">
        <v>0</v>
      </c>
      <c r="V22" s="60">
        <v>0</v>
      </c>
      <c r="W22" s="60">
        <v>0</v>
      </c>
      <c r="X22" s="60">
        <v>0</v>
      </c>
      <c r="Y22" s="60">
        <v>0</v>
      </c>
      <c r="Z22" s="56">
        <v>0.59513888888888888</v>
      </c>
      <c r="AA22" s="56">
        <v>0</v>
      </c>
      <c r="AB22" s="40">
        <v>0</v>
      </c>
      <c r="AC22" s="40">
        <v>0</v>
      </c>
      <c r="AD22" s="57">
        <v>0</v>
      </c>
      <c r="AE22" s="69">
        <v>0.63445601851851852</v>
      </c>
      <c r="AF22" s="23">
        <f>AE22-C22</f>
        <v>0.35251157407407407</v>
      </c>
      <c r="AG22" s="24">
        <f t="shared" si="2"/>
        <v>0</v>
      </c>
      <c r="AH22" s="25">
        <f t="shared" si="7"/>
        <v>0.35251157407407407</v>
      </c>
      <c r="AI22" s="26">
        <f>AH22+RLsamedi!M22</f>
        <v>0.45329861111111125</v>
      </c>
      <c r="AJ22" s="4">
        <f t="shared" ref="AJ22:AJ33" si="8">RANK(AI22,AI$5:AI$37,1)</f>
        <v>6</v>
      </c>
      <c r="AK22" s="4">
        <f>RANK(AI22,AI$22:AI$33,1)</f>
        <v>3</v>
      </c>
    </row>
    <row r="23" spans="1:37">
      <c r="A23" s="127"/>
      <c r="B23" s="30" t="s">
        <v>83</v>
      </c>
      <c r="C23" s="33">
        <f>RLsamedi!P23</f>
        <v>0.29166666666666669</v>
      </c>
      <c r="D23" s="40">
        <v>0</v>
      </c>
      <c r="E23" s="57">
        <v>0</v>
      </c>
      <c r="F23" s="57">
        <v>0</v>
      </c>
      <c r="G23" s="40">
        <v>0</v>
      </c>
      <c r="H23" s="57">
        <v>0</v>
      </c>
      <c r="I23" s="57">
        <v>0</v>
      </c>
      <c r="J23" s="4"/>
      <c r="K23" s="40">
        <v>0</v>
      </c>
      <c r="L23" s="57">
        <v>0</v>
      </c>
      <c r="M23" s="57">
        <v>0</v>
      </c>
      <c r="N23" s="57">
        <v>0</v>
      </c>
      <c r="O23" s="57">
        <v>0</v>
      </c>
      <c r="P23" s="57">
        <v>4.1666666666666664E-2</v>
      </c>
      <c r="Q23" s="88">
        <v>0.52500000000000002</v>
      </c>
      <c r="R23" s="56">
        <v>0</v>
      </c>
      <c r="S23" s="40">
        <v>0</v>
      </c>
      <c r="T23" s="40">
        <v>0</v>
      </c>
      <c r="U23" s="57">
        <v>0</v>
      </c>
      <c r="V23" s="60">
        <v>0</v>
      </c>
      <c r="W23" s="60">
        <v>0</v>
      </c>
      <c r="X23" s="60">
        <v>0</v>
      </c>
      <c r="Y23" s="60">
        <v>0</v>
      </c>
      <c r="Z23" s="56">
        <v>0.62708333333333333</v>
      </c>
      <c r="AA23" s="56">
        <v>0</v>
      </c>
      <c r="AB23" s="57">
        <v>0</v>
      </c>
      <c r="AC23" s="57">
        <v>0</v>
      </c>
      <c r="AD23" s="57">
        <v>0</v>
      </c>
      <c r="AE23" s="69">
        <v>0.66593749999999996</v>
      </c>
      <c r="AF23" s="23">
        <f t="shared" ref="AF23:AF33" si="9">AE23-C23</f>
        <v>0.37427083333333327</v>
      </c>
      <c r="AG23" s="24">
        <f t="shared" si="2"/>
        <v>4.1666666666666741E-2</v>
      </c>
      <c r="AH23" s="25">
        <f t="shared" si="7"/>
        <v>0.41593750000000002</v>
      </c>
      <c r="AI23" s="26">
        <f>AH23+RLsamedi!M23</f>
        <v>0.52959490740740756</v>
      </c>
      <c r="AJ23" s="4">
        <f t="shared" si="8"/>
        <v>12</v>
      </c>
      <c r="AK23" s="4">
        <f t="shared" ref="AK23:AK33" si="10">RANK(AI23,AI$22:AI$33,1)</f>
        <v>6</v>
      </c>
    </row>
    <row r="24" spans="1:37">
      <c r="A24" s="127"/>
      <c r="B24" s="30" t="s">
        <v>84</v>
      </c>
      <c r="C24" s="33">
        <f>RLsamedi!P24</f>
        <v>0.27083333333333331</v>
      </c>
      <c r="D24" s="40">
        <v>0</v>
      </c>
      <c r="E24" s="57">
        <v>0</v>
      </c>
      <c r="F24" s="57">
        <v>0</v>
      </c>
      <c r="G24" s="40">
        <v>0</v>
      </c>
      <c r="H24" s="57">
        <v>0</v>
      </c>
      <c r="I24" s="57">
        <v>0</v>
      </c>
      <c r="J24" s="4"/>
      <c r="K24" s="40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88">
        <v>0.48541666666666666</v>
      </c>
      <c r="R24" s="56">
        <v>0</v>
      </c>
      <c r="S24" s="40">
        <v>0</v>
      </c>
      <c r="T24" s="40">
        <v>0</v>
      </c>
      <c r="U24" s="57">
        <v>0</v>
      </c>
      <c r="V24" s="60">
        <v>0</v>
      </c>
      <c r="W24" s="60">
        <v>0</v>
      </c>
      <c r="X24" s="60">
        <v>0</v>
      </c>
      <c r="Y24" s="60">
        <v>0</v>
      </c>
      <c r="Z24" s="56">
        <v>0.56597222222222221</v>
      </c>
      <c r="AA24" s="56">
        <v>0</v>
      </c>
      <c r="AB24" s="57">
        <v>0</v>
      </c>
      <c r="AC24" s="57">
        <v>0</v>
      </c>
      <c r="AD24" s="57">
        <v>0</v>
      </c>
      <c r="AE24" s="69">
        <v>0.60517361111111112</v>
      </c>
      <c r="AF24" s="23">
        <f t="shared" si="9"/>
        <v>0.33434027777777781</v>
      </c>
      <c r="AG24" s="24">
        <f t="shared" si="2"/>
        <v>0</v>
      </c>
      <c r="AH24" s="25">
        <f t="shared" si="7"/>
        <v>0.33434027777777781</v>
      </c>
      <c r="AI24" s="26">
        <f>AH24+RLsamedi!M24</f>
        <v>0.42452546296296306</v>
      </c>
      <c r="AJ24" s="4">
        <f t="shared" si="8"/>
        <v>4</v>
      </c>
      <c r="AK24" s="4">
        <f t="shared" si="10"/>
        <v>2</v>
      </c>
    </row>
    <row r="25" spans="1:37">
      <c r="A25" s="127"/>
      <c r="B25" s="30" t="s">
        <v>85</v>
      </c>
      <c r="C25" s="33">
        <f>RLsamedi!P25</f>
        <v>0.29166666666666669</v>
      </c>
      <c r="D25" s="40">
        <v>0</v>
      </c>
      <c r="E25" s="57">
        <v>0</v>
      </c>
      <c r="F25" s="57">
        <v>0</v>
      </c>
      <c r="G25" s="40">
        <v>0</v>
      </c>
      <c r="H25" s="57">
        <v>0</v>
      </c>
      <c r="I25" s="57">
        <v>0</v>
      </c>
      <c r="J25" s="4"/>
      <c r="K25" s="40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88">
        <v>0.53680555555555554</v>
      </c>
      <c r="R25" s="56">
        <v>0</v>
      </c>
      <c r="S25" s="40">
        <v>0</v>
      </c>
      <c r="T25" s="40">
        <v>0</v>
      </c>
      <c r="U25" s="57">
        <v>0</v>
      </c>
      <c r="V25" s="60">
        <v>0</v>
      </c>
      <c r="W25" s="60">
        <v>0</v>
      </c>
      <c r="X25" s="60">
        <v>0</v>
      </c>
      <c r="Y25" s="60">
        <v>0</v>
      </c>
      <c r="Z25" s="56">
        <v>0.62152777777777779</v>
      </c>
      <c r="AA25" s="56">
        <v>0</v>
      </c>
      <c r="AB25" s="57">
        <v>0</v>
      </c>
      <c r="AC25" s="57">
        <v>0</v>
      </c>
      <c r="AD25" s="57">
        <v>0</v>
      </c>
      <c r="AE25" s="69">
        <v>0.66740740740740734</v>
      </c>
      <c r="AF25" s="23">
        <f t="shared" si="9"/>
        <v>0.37574074074074065</v>
      </c>
      <c r="AG25" s="24">
        <f t="shared" si="2"/>
        <v>0</v>
      </c>
      <c r="AH25" s="25">
        <f t="shared" si="7"/>
        <v>0.37574074074074065</v>
      </c>
      <c r="AI25" s="26">
        <f>AH25+RLsamedi!M25</f>
        <v>0.53285879629629629</v>
      </c>
      <c r="AJ25" s="4">
        <f t="shared" si="8"/>
        <v>13</v>
      </c>
      <c r="AK25" s="4">
        <f t="shared" si="10"/>
        <v>7</v>
      </c>
    </row>
    <row r="26" spans="1:37">
      <c r="A26" s="127"/>
      <c r="B26" s="30" t="s">
        <v>86</v>
      </c>
      <c r="C26" s="33">
        <f>RLsamedi!P26</f>
        <v>0.2722222222222222</v>
      </c>
      <c r="D26" s="40">
        <v>0</v>
      </c>
      <c r="E26" s="57">
        <v>0</v>
      </c>
      <c r="F26" s="57">
        <v>0</v>
      </c>
      <c r="G26" s="40">
        <v>0</v>
      </c>
      <c r="H26" s="57">
        <v>0</v>
      </c>
      <c r="I26" s="57">
        <v>0</v>
      </c>
      <c r="J26" s="4"/>
      <c r="K26" s="40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88">
        <v>0.47638888888888892</v>
      </c>
      <c r="R26" s="56">
        <v>0</v>
      </c>
      <c r="S26" s="40">
        <v>0</v>
      </c>
      <c r="T26" s="40">
        <v>0</v>
      </c>
      <c r="U26" s="57">
        <v>0</v>
      </c>
      <c r="V26" s="60">
        <v>0</v>
      </c>
      <c r="W26" s="60">
        <v>0</v>
      </c>
      <c r="X26" s="60">
        <v>0</v>
      </c>
      <c r="Y26" s="60">
        <v>0</v>
      </c>
      <c r="Z26" s="56">
        <v>0.55069444444444449</v>
      </c>
      <c r="AA26" s="56">
        <v>0</v>
      </c>
      <c r="AB26" s="57">
        <v>0</v>
      </c>
      <c r="AC26" s="57">
        <v>0</v>
      </c>
      <c r="AD26" s="57">
        <v>0</v>
      </c>
      <c r="AE26" s="69">
        <v>0.58912037037037035</v>
      </c>
      <c r="AF26" s="23">
        <f t="shared" si="9"/>
        <v>0.31689814814814815</v>
      </c>
      <c r="AG26" s="24">
        <f t="shared" si="2"/>
        <v>0</v>
      </c>
      <c r="AH26" s="25">
        <f t="shared" si="7"/>
        <v>0.31689814814814815</v>
      </c>
      <c r="AI26" s="26">
        <f>AH26+RLsamedi!M26</f>
        <v>0.40841435185185199</v>
      </c>
      <c r="AJ26" s="4">
        <f t="shared" si="8"/>
        <v>3</v>
      </c>
      <c r="AK26" s="4">
        <f t="shared" si="10"/>
        <v>1</v>
      </c>
    </row>
    <row r="27" spans="1:37">
      <c r="A27" s="127"/>
      <c r="B27" s="30" t="s">
        <v>87</v>
      </c>
      <c r="C27" s="33">
        <f>RLsamedi!P27</f>
        <v>0.27291666666666664</v>
      </c>
      <c r="D27" s="40">
        <v>0</v>
      </c>
      <c r="E27" s="57">
        <v>0</v>
      </c>
      <c r="F27" s="57">
        <v>0</v>
      </c>
      <c r="G27" s="40">
        <v>0</v>
      </c>
      <c r="H27" s="57">
        <v>0</v>
      </c>
      <c r="I27" s="57">
        <v>4.1666666666666664E-2</v>
      </c>
      <c r="J27" s="4"/>
      <c r="K27" s="40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88">
        <v>0.52361111111111114</v>
      </c>
      <c r="R27" s="56">
        <v>0</v>
      </c>
      <c r="S27" s="40">
        <v>0</v>
      </c>
      <c r="T27" s="40">
        <v>0</v>
      </c>
      <c r="U27" s="57">
        <v>0</v>
      </c>
      <c r="V27" s="60">
        <v>0</v>
      </c>
      <c r="W27" s="60">
        <v>0</v>
      </c>
      <c r="X27" s="60">
        <v>0</v>
      </c>
      <c r="Y27" s="60">
        <v>0</v>
      </c>
      <c r="Z27" s="56" t="s">
        <v>136</v>
      </c>
      <c r="AA27" s="56">
        <v>0</v>
      </c>
      <c r="AB27" s="57">
        <v>0</v>
      </c>
      <c r="AC27" s="57">
        <v>0</v>
      </c>
      <c r="AD27" s="57">
        <v>0</v>
      </c>
      <c r="AE27" s="70" t="s">
        <v>136</v>
      </c>
      <c r="AF27" s="23"/>
      <c r="AG27" s="24"/>
      <c r="AH27" s="25"/>
      <c r="AI27" s="26"/>
      <c r="AJ27" s="4"/>
      <c r="AK27" s="4"/>
    </row>
    <row r="28" spans="1:37">
      <c r="A28" s="127"/>
      <c r="B28" s="30" t="s">
        <v>88</v>
      </c>
      <c r="C28" s="33">
        <f>RLsamedi!P28</f>
        <v>0.28194444444444444</v>
      </c>
      <c r="D28" s="40">
        <v>0</v>
      </c>
      <c r="E28" s="57">
        <v>0</v>
      </c>
      <c r="F28" s="57">
        <v>0</v>
      </c>
      <c r="G28" s="40">
        <v>0</v>
      </c>
      <c r="H28" s="57">
        <v>0</v>
      </c>
      <c r="I28" s="57">
        <v>0</v>
      </c>
      <c r="J28" s="4"/>
      <c r="K28" s="40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88">
        <v>0.51874999999999993</v>
      </c>
      <c r="R28" s="56">
        <v>0</v>
      </c>
      <c r="S28" s="40">
        <v>0</v>
      </c>
      <c r="T28" s="40">
        <v>0</v>
      </c>
      <c r="U28" s="57">
        <v>0</v>
      </c>
      <c r="V28" s="60">
        <v>0</v>
      </c>
      <c r="W28" s="60">
        <v>0</v>
      </c>
      <c r="X28" s="60">
        <v>0</v>
      </c>
      <c r="Y28" s="60">
        <v>0</v>
      </c>
      <c r="Z28" s="56">
        <v>0.6069444444444444</v>
      </c>
      <c r="AA28" s="56">
        <v>0</v>
      </c>
      <c r="AB28" s="57">
        <v>0</v>
      </c>
      <c r="AC28" s="57">
        <v>0</v>
      </c>
      <c r="AD28" s="57">
        <v>0</v>
      </c>
      <c r="AE28" s="90">
        <v>0.64739583333333328</v>
      </c>
      <c r="AF28" s="23">
        <f t="shared" si="9"/>
        <v>0.36545138888888884</v>
      </c>
      <c r="AG28" s="24">
        <f t="shared" si="2"/>
        <v>0</v>
      </c>
      <c r="AH28" s="25">
        <f t="shared" si="7"/>
        <v>0.36545138888888884</v>
      </c>
      <c r="AI28" s="26">
        <f>AH28+RLsamedi!M28</f>
        <v>0.46623842592592601</v>
      </c>
      <c r="AJ28" s="4">
        <f t="shared" si="8"/>
        <v>7</v>
      </c>
      <c r="AK28" s="4">
        <f t="shared" si="10"/>
        <v>4</v>
      </c>
    </row>
    <row r="29" spans="1:37">
      <c r="A29" s="127"/>
      <c r="B29" s="30" t="s">
        <v>89</v>
      </c>
      <c r="C29" s="33">
        <f>RLsamedi!P29</f>
        <v>0.29166666666666669</v>
      </c>
      <c r="D29" s="40">
        <v>0</v>
      </c>
      <c r="E29" s="57">
        <v>0</v>
      </c>
      <c r="F29" s="57">
        <v>0</v>
      </c>
      <c r="G29" s="40">
        <v>0</v>
      </c>
      <c r="H29" s="57">
        <v>0</v>
      </c>
      <c r="I29" s="57">
        <v>0</v>
      </c>
      <c r="J29" s="4"/>
      <c r="K29" s="40">
        <v>0</v>
      </c>
      <c r="L29" s="57">
        <v>0</v>
      </c>
      <c r="M29" s="57">
        <v>0</v>
      </c>
      <c r="N29" s="57">
        <v>0</v>
      </c>
      <c r="O29" s="57">
        <v>0</v>
      </c>
      <c r="P29" s="57">
        <v>4.1666666666666664E-2</v>
      </c>
      <c r="Q29" s="88">
        <v>0.53888888888888886</v>
      </c>
      <c r="R29" s="56">
        <v>0</v>
      </c>
      <c r="S29" s="40">
        <v>0</v>
      </c>
      <c r="T29" s="40">
        <v>0</v>
      </c>
      <c r="U29" s="57">
        <v>0</v>
      </c>
      <c r="V29" s="60">
        <v>0</v>
      </c>
      <c r="W29" s="60">
        <v>0</v>
      </c>
      <c r="X29" s="60">
        <v>0</v>
      </c>
      <c r="Y29" s="60">
        <v>0</v>
      </c>
      <c r="Z29" s="56">
        <v>0.63888888888888895</v>
      </c>
      <c r="AA29" s="56">
        <v>0</v>
      </c>
      <c r="AB29" s="57">
        <v>0</v>
      </c>
      <c r="AC29" s="57">
        <v>0</v>
      </c>
      <c r="AD29" s="57">
        <v>0</v>
      </c>
      <c r="AE29" s="69">
        <v>0.687962962962963</v>
      </c>
      <c r="AF29" s="23">
        <f t="shared" si="9"/>
        <v>0.39629629629629631</v>
      </c>
      <c r="AG29" s="24">
        <f t="shared" si="2"/>
        <v>4.1666666666666741E-2</v>
      </c>
      <c r="AH29" s="25">
        <f t="shared" si="7"/>
        <v>0.43796296296296305</v>
      </c>
      <c r="AI29" s="26">
        <f>AH29+RLsamedi!M29</f>
        <v>0.63692129629629646</v>
      </c>
      <c r="AJ29" s="4">
        <f t="shared" si="8"/>
        <v>17</v>
      </c>
      <c r="AK29" s="4">
        <f t="shared" si="10"/>
        <v>9</v>
      </c>
    </row>
    <row r="30" spans="1:37">
      <c r="A30" s="127"/>
      <c r="B30" s="30" t="s">
        <v>90</v>
      </c>
      <c r="C30" s="33">
        <f>RLsamedi!P30</f>
        <v>0.29166666666666669</v>
      </c>
      <c r="D30" s="40">
        <v>0</v>
      </c>
      <c r="E30" s="57">
        <v>0</v>
      </c>
      <c r="F30" s="57">
        <v>0</v>
      </c>
      <c r="G30" s="40">
        <v>8.3333333333333329E-2</v>
      </c>
      <c r="H30" s="57">
        <v>0</v>
      </c>
      <c r="I30" s="57">
        <v>0</v>
      </c>
      <c r="J30" s="4"/>
      <c r="K30" s="40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88">
        <v>0.57222222222222219</v>
      </c>
      <c r="R30" s="56">
        <v>0</v>
      </c>
      <c r="S30" s="40">
        <v>0</v>
      </c>
      <c r="T30" s="40">
        <v>0</v>
      </c>
      <c r="U30" s="57">
        <v>0</v>
      </c>
      <c r="V30" s="60">
        <v>2.0833333333333332E-2</v>
      </c>
      <c r="W30" s="60">
        <v>2.0833333333333332E-2</v>
      </c>
      <c r="X30" s="60">
        <v>0</v>
      </c>
      <c r="Y30" s="60">
        <v>0</v>
      </c>
      <c r="Z30" s="56">
        <v>0.66249999999999998</v>
      </c>
      <c r="AA30" s="56">
        <v>0</v>
      </c>
      <c r="AB30" s="57">
        <v>0</v>
      </c>
      <c r="AC30" s="57">
        <v>0</v>
      </c>
      <c r="AD30" s="57">
        <v>0</v>
      </c>
      <c r="AE30" s="90">
        <v>0.72028935185185183</v>
      </c>
      <c r="AF30" s="23">
        <f t="shared" si="9"/>
        <v>0.42862268518518515</v>
      </c>
      <c r="AG30" s="24">
        <f t="shared" si="2"/>
        <v>0.12500000000000011</v>
      </c>
      <c r="AH30" s="25">
        <f t="shared" si="7"/>
        <v>0.55362268518518531</v>
      </c>
      <c r="AI30" s="26">
        <f>AH30+RLsamedi!M30</f>
        <v>0.73233796296296316</v>
      </c>
      <c r="AJ30" s="4">
        <f t="shared" si="8"/>
        <v>20</v>
      </c>
      <c r="AK30" s="4">
        <f t="shared" si="10"/>
        <v>10</v>
      </c>
    </row>
    <row r="31" spans="1:37">
      <c r="A31" s="127"/>
      <c r="B31" s="30" t="s">
        <v>125</v>
      </c>
      <c r="C31" s="33">
        <f>RLsamedi!P31</f>
        <v>0.29166666666666669</v>
      </c>
      <c r="D31" s="40">
        <v>0</v>
      </c>
      <c r="E31" s="57">
        <v>0</v>
      </c>
      <c r="F31" s="57">
        <v>0</v>
      </c>
      <c r="G31" s="40">
        <v>0</v>
      </c>
      <c r="H31" s="57">
        <v>0</v>
      </c>
      <c r="I31" s="57">
        <v>0</v>
      </c>
      <c r="J31" s="4"/>
      <c r="K31" s="40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88">
        <v>0.53680555555555554</v>
      </c>
      <c r="R31" s="56">
        <v>0</v>
      </c>
      <c r="S31" s="40">
        <v>0</v>
      </c>
      <c r="T31" s="40">
        <v>0</v>
      </c>
      <c r="U31" s="57">
        <v>0</v>
      </c>
      <c r="V31" s="60">
        <v>0</v>
      </c>
      <c r="W31" s="60">
        <v>0</v>
      </c>
      <c r="X31" s="60">
        <v>0</v>
      </c>
      <c r="Y31" s="60">
        <v>0</v>
      </c>
      <c r="Z31" s="56">
        <v>0.62847222222222221</v>
      </c>
      <c r="AA31" s="56">
        <v>0</v>
      </c>
      <c r="AB31" s="57">
        <v>0</v>
      </c>
      <c r="AC31" s="57">
        <v>0</v>
      </c>
      <c r="AD31" s="57">
        <v>0</v>
      </c>
      <c r="AE31" s="69">
        <v>0.687962962962963</v>
      </c>
      <c r="AF31" s="23">
        <f t="shared" si="9"/>
        <v>0.39629629629629631</v>
      </c>
      <c r="AG31" s="24">
        <f t="shared" si="2"/>
        <v>0</v>
      </c>
      <c r="AH31" s="25">
        <f t="shared" si="7"/>
        <v>0.39629629629629631</v>
      </c>
      <c r="AI31" s="26">
        <f>AH31+RLsamedi!M31</f>
        <v>0.52666666666666673</v>
      </c>
      <c r="AJ31" s="4">
        <f t="shared" si="8"/>
        <v>11</v>
      </c>
      <c r="AK31" s="4">
        <f t="shared" si="10"/>
        <v>5</v>
      </c>
    </row>
    <row r="32" spans="1:37">
      <c r="A32" s="127"/>
      <c r="B32" s="30" t="s">
        <v>126</v>
      </c>
      <c r="C32" s="33">
        <f>RLsamedi!P32</f>
        <v>0.29166666666666669</v>
      </c>
      <c r="D32" s="40">
        <v>0</v>
      </c>
      <c r="E32" s="57">
        <v>0</v>
      </c>
      <c r="F32" s="57">
        <v>0</v>
      </c>
      <c r="G32" s="40">
        <v>0</v>
      </c>
      <c r="H32" s="57">
        <v>0</v>
      </c>
      <c r="I32" s="57">
        <v>0</v>
      </c>
      <c r="J32" s="4"/>
      <c r="K32" s="40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88"/>
      <c r="R32" s="56">
        <v>0</v>
      </c>
      <c r="S32" s="40">
        <v>0</v>
      </c>
      <c r="T32" s="40">
        <v>0</v>
      </c>
      <c r="U32" s="57">
        <v>0</v>
      </c>
      <c r="V32" s="60">
        <v>0</v>
      </c>
      <c r="W32" s="60">
        <v>0</v>
      </c>
      <c r="X32" s="60">
        <v>0</v>
      </c>
      <c r="Y32" s="60">
        <v>0</v>
      </c>
      <c r="Z32" s="56" t="s">
        <v>136</v>
      </c>
      <c r="AA32" s="56">
        <v>0</v>
      </c>
      <c r="AB32" s="57">
        <v>0</v>
      </c>
      <c r="AC32" s="57">
        <v>0</v>
      </c>
      <c r="AD32" s="57">
        <v>0</v>
      </c>
      <c r="AE32" s="90" t="s">
        <v>136</v>
      </c>
      <c r="AF32" s="23"/>
      <c r="AG32" s="24"/>
      <c r="AH32" s="25"/>
      <c r="AI32" s="26"/>
      <c r="AJ32" s="4"/>
      <c r="AK32" s="4"/>
    </row>
    <row r="33" spans="1:38" ht="15" customHeight="1">
      <c r="A33" s="127"/>
      <c r="B33" s="30" t="s">
        <v>134</v>
      </c>
      <c r="C33" s="33">
        <f>RLsamedi!P33</f>
        <v>0.29166666666666669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57">
        <v>0</v>
      </c>
      <c r="P33" s="57">
        <v>0</v>
      </c>
      <c r="Q33" s="88">
        <v>0.53680555555555554</v>
      </c>
      <c r="R33" s="56">
        <v>0</v>
      </c>
      <c r="S33" s="40">
        <v>0</v>
      </c>
      <c r="T33" s="40">
        <v>0</v>
      </c>
      <c r="U33" s="57">
        <v>0</v>
      </c>
      <c r="V33" s="60">
        <v>0</v>
      </c>
      <c r="W33" s="60">
        <v>0</v>
      </c>
      <c r="X33" s="60">
        <v>0</v>
      </c>
      <c r="Y33" s="60">
        <v>0</v>
      </c>
      <c r="Z33" s="56">
        <v>0.62638888888888888</v>
      </c>
      <c r="AA33" s="56">
        <v>0</v>
      </c>
      <c r="AB33" s="57">
        <v>0</v>
      </c>
      <c r="AC33" s="57">
        <v>0</v>
      </c>
      <c r="AD33" s="57">
        <v>0</v>
      </c>
      <c r="AE33" s="69">
        <v>0.67256944444444444</v>
      </c>
      <c r="AF33" s="23">
        <f t="shared" si="9"/>
        <v>0.38090277777777776</v>
      </c>
      <c r="AG33" s="24">
        <f t="shared" si="2"/>
        <v>0</v>
      </c>
      <c r="AH33" s="25">
        <f t="shared" si="7"/>
        <v>0.38090277777777776</v>
      </c>
      <c r="AI33" s="26">
        <f>AH33+RLsamedi!M33</f>
        <v>0.5533217592592593</v>
      </c>
      <c r="AJ33" s="4">
        <f t="shared" si="8"/>
        <v>14</v>
      </c>
      <c r="AK33" s="4">
        <f t="shared" si="10"/>
        <v>8</v>
      </c>
      <c r="AL33" t="s">
        <v>141</v>
      </c>
    </row>
    <row r="34" spans="1:38" ht="15" customHeight="1">
      <c r="A34" s="127"/>
      <c r="B34" s="30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7"/>
      <c r="P34" s="57"/>
      <c r="Q34" s="88"/>
      <c r="R34" s="56"/>
      <c r="S34" s="40"/>
      <c r="T34" s="40"/>
      <c r="U34" s="57"/>
      <c r="V34" s="60"/>
      <c r="W34" s="60"/>
      <c r="X34" s="60"/>
      <c r="Y34" s="60"/>
      <c r="Z34" s="56"/>
      <c r="AA34" s="56"/>
      <c r="AB34" s="57"/>
      <c r="AC34" s="57"/>
      <c r="AD34" s="57"/>
      <c r="AE34" s="70"/>
      <c r="AF34" s="23"/>
      <c r="AG34" s="24"/>
      <c r="AH34" s="25"/>
      <c r="AI34" s="26"/>
      <c r="AJ34" s="4"/>
      <c r="AK34" s="4"/>
    </row>
    <row r="35" spans="1:38" ht="15" customHeight="1">
      <c r="A35" s="125" t="s">
        <v>48</v>
      </c>
      <c r="B35" s="30" t="s">
        <v>74</v>
      </c>
      <c r="C35" s="33">
        <f>RLsamedi!P35</f>
        <v>0.29166666666666669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57">
        <v>0</v>
      </c>
      <c r="P35" s="57">
        <v>0</v>
      </c>
      <c r="Q35" s="88">
        <v>0.51458333333333328</v>
      </c>
      <c r="R35" s="56">
        <v>0</v>
      </c>
      <c r="S35" s="40">
        <v>0</v>
      </c>
      <c r="T35" s="40">
        <v>0</v>
      </c>
      <c r="U35" s="57">
        <v>0</v>
      </c>
      <c r="V35" s="60">
        <v>0</v>
      </c>
      <c r="W35" s="60">
        <v>0</v>
      </c>
      <c r="X35" s="60">
        <v>0</v>
      </c>
      <c r="Y35" s="60">
        <v>0</v>
      </c>
      <c r="Z35" s="56">
        <v>0.58888888888888891</v>
      </c>
      <c r="AA35" s="56">
        <v>0</v>
      </c>
      <c r="AB35" s="57">
        <v>0</v>
      </c>
      <c r="AC35" s="57">
        <v>0</v>
      </c>
      <c r="AD35" s="57">
        <v>0</v>
      </c>
      <c r="AE35" s="69">
        <v>0.62924768518518526</v>
      </c>
      <c r="AF35" s="23">
        <f>AE35-C35</f>
        <v>0.33758101851851857</v>
      </c>
      <c r="AG35" s="24">
        <f t="shared" si="2"/>
        <v>0</v>
      </c>
      <c r="AH35" s="25">
        <f t="shared" si="7"/>
        <v>0.33758101851851857</v>
      </c>
      <c r="AI35" s="26">
        <f>AH35+RLsamedi!M35</f>
        <v>0.45083333333333336</v>
      </c>
      <c r="AJ35" s="4">
        <f>RANK(AI35,AI$5:AI$37,1)</f>
        <v>5</v>
      </c>
      <c r="AK35" s="4">
        <f>RANK(AI35,AI$35:AI$36,1)</f>
        <v>1</v>
      </c>
    </row>
    <row r="36" spans="1:38" ht="15" customHeight="1">
      <c r="A36" s="125"/>
      <c r="B36" s="30" t="s">
        <v>80</v>
      </c>
      <c r="C36" s="33">
        <f>RLsamedi!P36</f>
        <v>0.29166666666666669</v>
      </c>
      <c r="D36" s="40">
        <v>0</v>
      </c>
      <c r="E36" s="57">
        <v>0</v>
      </c>
      <c r="F36" s="57">
        <v>0</v>
      </c>
      <c r="G36" s="40">
        <v>0</v>
      </c>
      <c r="H36" s="57">
        <v>0</v>
      </c>
      <c r="I36" s="57">
        <v>0</v>
      </c>
      <c r="J36" s="4"/>
      <c r="K36" s="40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88">
        <v>0.53680555555555554</v>
      </c>
      <c r="R36" s="56">
        <v>0</v>
      </c>
      <c r="S36" s="40">
        <v>0</v>
      </c>
      <c r="T36" s="40">
        <v>0</v>
      </c>
      <c r="U36" s="57">
        <v>0</v>
      </c>
      <c r="V36" s="60">
        <v>0</v>
      </c>
      <c r="W36" s="60">
        <v>0</v>
      </c>
      <c r="X36" s="60">
        <v>0</v>
      </c>
      <c r="Y36" s="60">
        <v>0</v>
      </c>
      <c r="Z36" s="56">
        <v>0.62708333333333333</v>
      </c>
      <c r="AA36" s="56">
        <v>0</v>
      </c>
      <c r="AB36" s="57">
        <v>0</v>
      </c>
      <c r="AC36" s="57">
        <v>0</v>
      </c>
      <c r="AD36" s="57">
        <v>0</v>
      </c>
      <c r="AE36" s="69">
        <v>0.67763888888888879</v>
      </c>
      <c r="AF36" s="23">
        <f>AE36-C36</f>
        <v>0.38597222222222211</v>
      </c>
      <c r="AG36" s="24">
        <f t="shared" si="2"/>
        <v>0</v>
      </c>
      <c r="AH36" s="25">
        <f t="shared" si="7"/>
        <v>0.38597222222222211</v>
      </c>
      <c r="AI36" s="26">
        <f>AH36+RLsamedi!M36</f>
        <v>0.51057870370370373</v>
      </c>
      <c r="AJ36" s="4">
        <f>RANK(AI36,AI$5:AI$37,1)</f>
        <v>10</v>
      </c>
      <c r="AK36" s="4">
        <f>RANK(AI36,AI$35:AI$36,1)</f>
        <v>2</v>
      </c>
    </row>
    <row r="37" spans="1:38">
      <c r="A37" s="74"/>
      <c r="B37" s="30"/>
      <c r="C37" s="34"/>
      <c r="D37" s="40"/>
      <c r="E37" s="57"/>
      <c r="F37" s="57"/>
      <c r="G37" s="40"/>
      <c r="H37" s="57"/>
      <c r="I37" s="57"/>
      <c r="J37" s="4"/>
      <c r="K37" s="40"/>
      <c r="L37" s="57"/>
      <c r="M37" s="57"/>
      <c r="N37" s="57"/>
      <c r="O37" s="57"/>
      <c r="P37" s="57"/>
      <c r="Q37" s="56"/>
      <c r="R37" s="56"/>
      <c r="S37" s="40"/>
      <c r="T37" s="40"/>
      <c r="U37" s="57"/>
      <c r="V37" s="60"/>
      <c r="W37" s="60"/>
      <c r="X37" s="60"/>
      <c r="Y37" s="60"/>
      <c r="Z37" s="56"/>
      <c r="AA37" s="56"/>
      <c r="AB37" s="57"/>
      <c r="AC37" s="57"/>
      <c r="AD37" s="57"/>
      <c r="AE37" s="70"/>
      <c r="AF37" s="23"/>
      <c r="AG37" s="24"/>
      <c r="AH37" s="25"/>
      <c r="AI37" s="26"/>
      <c r="AJ37" s="4"/>
      <c r="AK37" s="4"/>
    </row>
    <row r="38" spans="1:38">
      <c r="A38" s="74"/>
      <c r="B38" s="4"/>
      <c r="C38" s="34"/>
      <c r="D38" s="41"/>
      <c r="E38" s="11"/>
      <c r="F38" s="11"/>
      <c r="G38" s="5"/>
      <c r="H38" s="11"/>
      <c r="I38" s="11"/>
      <c r="J38" s="4"/>
      <c r="K38" s="42"/>
      <c r="L38" s="51"/>
      <c r="M38" s="11"/>
      <c r="N38" s="11"/>
      <c r="O38" s="11"/>
      <c r="P38" s="57"/>
      <c r="Q38" s="89"/>
      <c r="R38" s="55"/>
      <c r="S38" s="5"/>
      <c r="T38" s="5"/>
      <c r="U38" s="11"/>
      <c r="V38" s="11"/>
      <c r="W38" s="11"/>
      <c r="X38" s="11"/>
      <c r="Y38" s="11"/>
      <c r="Z38" s="68"/>
      <c r="AA38" s="56"/>
      <c r="AB38" s="11"/>
      <c r="AC38" s="11"/>
      <c r="AD38" s="52"/>
      <c r="AE38" s="70"/>
      <c r="AF38" s="4"/>
      <c r="AG38" s="24"/>
      <c r="AH38" s="34"/>
      <c r="AI38" s="17"/>
      <c r="AJ38" s="4"/>
      <c r="AK38" s="4"/>
    </row>
    <row r="39" spans="1:38" ht="15.75" thickBot="1">
      <c r="B39" s="4"/>
      <c r="C39" s="34"/>
      <c r="D39" s="43"/>
      <c r="E39" s="44"/>
      <c r="F39" s="44"/>
      <c r="G39" s="45"/>
      <c r="H39" s="44"/>
      <c r="I39" s="44"/>
      <c r="J39" s="46"/>
      <c r="K39" s="47"/>
      <c r="L39" s="53"/>
      <c r="M39" s="44"/>
      <c r="N39" s="44"/>
      <c r="O39" s="44"/>
      <c r="P39" s="44"/>
      <c r="Q39" s="59"/>
      <c r="R39" s="59"/>
      <c r="S39" s="45"/>
      <c r="T39" s="45"/>
      <c r="U39" s="44"/>
      <c r="V39" s="44"/>
      <c r="W39" s="44"/>
      <c r="X39" s="44"/>
      <c r="Y39" s="44"/>
      <c r="Z39" s="59"/>
      <c r="AA39" s="59"/>
      <c r="AB39" s="44"/>
      <c r="AC39" s="44"/>
      <c r="AD39" s="54"/>
      <c r="AE39" s="70"/>
      <c r="AF39" s="4"/>
      <c r="AG39" s="24"/>
      <c r="AH39" s="34"/>
      <c r="AI39" s="17"/>
      <c r="AJ39" s="4"/>
      <c r="AK39" s="4"/>
    </row>
  </sheetData>
  <mergeCells count="36">
    <mergeCell ref="AG2:AG4"/>
    <mergeCell ref="AF2:AF4"/>
    <mergeCell ref="AE2:AE4"/>
    <mergeCell ref="A9:A20"/>
    <mergeCell ref="B2:B3"/>
    <mergeCell ref="L2:P2"/>
    <mergeCell ref="R3:R4"/>
    <mergeCell ref="H3:I3"/>
    <mergeCell ref="L1:AD1"/>
    <mergeCell ref="S3:T3"/>
    <mergeCell ref="L3:P3"/>
    <mergeCell ref="A5:A8"/>
    <mergeCell ref="C2:C4"/>
    <mergeCell ref="A2:A3"/>
    <mergeCell ref="A4:B4"/>
    <mergeCell ref="E3:F3"/>
    <mergeCell ref="E2:F2"/>
    <mergeCell ref="H2:I2"/>
    <mergeCell ref="Q2:R2"/>
    <mergeCell ref="Q3:Q4"/>
    <mergeCell ref="A35:A36"/>
    <mergeCell ref="A21:A34"/>
    <mergeCell ref="AE1:AK1"/>
    <mergeCell ref="AI2:AI4"/>
    <mergeCell ref="AJ2:AJ4"/>
    <mergeCell ref="AK2:AK4"/>
    <mergeCell ref="J2:J3"/>
    <mergeCell ref="V3:Y3"/>
    <mergeCell ref="AH2:AH4"/>
    <mergeCell ref="AB2:AD2"/>
    <mergeCell ref="AB3:AD3"/>
    <mergeCell ref="V2:Y2"/>
    <mergeCell ref="Z2:AA2"/>
    <mergeCell ref="Z3:AA3"/>
    <mergeCell ref="S2:T2"/>
    <mergeCell ref="D1:K1"/>
  </mergeCells>
  <conditionalFormatting sqref="E33:N35 O5:O10 AA5:AA38 E6:I37 D5:E37 Z37 E5:P5 AA5:AD37 E22:P22 K6:P37 R5:Y37 P35:P38 Q37:Q38">
    <cfRule type="cellIs" dxfId="3" priority="11" operator="greaterThan">
      <formula>0.0000115740740740741</formula>
    </cfRule>
  </conditionalFormatting>
  <conditionalFormatting sqref="O6">
    <cfRule type="cellIs" dxfId="2" priority="8" operator="greaterThan">
      <formula>0</formula>
    </cfRule>
  </conditionalFormatting>
  <conditionalFormatting sqref="AG5:AG39">
    <cfRule type="cellIs" dxfId="1" priority="5" operator="greaterThan">
      <formula>0.0000115740740740741</formula>
    </cfRule>
  </conditionalFormatting>
  <pageMargins left="0.11811023622047245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9"/>
  <sheetViews>
    <sheetView zoomScale="60" zoomScaleNormal="60" workbookViewId="0">
      <selection activeCell="S7" sqref="S7"/>
    </sheetView>
  </sheetViews>
  <sheetFormatPr baseColWidth="10" defaultRowHeight="15"/>
  <cols>
    <col min="1" max="1" width="5" customWidth="1"/>
    <col min="2" max="2" width="30.42578125" customWidth="1"/>
    <col min="3" max="3" width="10.42578125" hidden="1" customWidth="1"/>
    <col min="4" max="4" width="4.42578125" customWidth="1"/>
    <col min="5" max="5" width="17" style="12" customWidth="1"/>
    <col min="6" max="6" width="13.5703125" style="12" customWidth="1"/>
    <col min="7" max="7" width="10.42578125" style="12" customWidth="1"/>
    <col min="8" max="8" width="10.5703125" style="12" customWidth="1"/>
    <col min="9" max="9" width="0" hidden="1" customWidth="1"/>
    <col min="10" max="10" width="13.85546875" style="12" customWidth="1"/>
    <col min="11" max="11" width="9.28515625" style="12" customWidth="1"/>
    <col min="12" max="12" width="10.42578125" customWidth="1"/>
    <col min="13" max="13" width="11.85546875" style="22" customWidth="1"/>
    <col min="14" max="14" width="11.85546875" style="12" customWidth="1"/>
    <col min="15" max="15" width="4.42578125" style="71" customWidth="1"/>
    <col min="16" max="16" width="5.42578125" style="71" customWidth="1"/>
  </cols>
  <sheetData>
    <row r="1" spans="1:61" s="64" customFormat="1" ht="62.25" customHeight="1">
      <c r="A1" s="203" t="s">
        <v>1</v>
      </c>
      <c r="B1" s="204" t="s">
        <v>0</v>
      </c>
      <c r="C1" s="206" t="s">
        <v>118</v>
      </c>
      <c r="D1" s="194" t="s">
        <v>12</v>
      </c>
      <c r="E1" s="86" t="s">
        <v>13</v>
      </c>
      <c r="F1" s="61" t="s">
        <v>117</v>
      </c>
      <c r="G1" s="199" t="s">
        <v>14</v>
      </c>
      <c r="H1" s="200"/>
      <c r="I1" s="206" t="s">
        <v>119</v>
      </c>
      <c r="J1" s="62" t="s">
        <v>15</v>
      </c>
      <c r="K1" s="207" t="s">
        <v>5</v>
      </c>
      <c r="L1" s="112" t="s">
        <v>2</v>
      </c>
      <c r="M1" s="120" t="s">
        <v>24</v>
      </c>
      <c r="N1" s="185" t="s">
        <v>34</v>
      </c>
      <c r="O1" s="188" t="s">
        <v>22</v>
      </c>
      <c r="P1" s="188" t="s">
        <v>23</v>
      </c>
      <c r="Q1" s="63">
        <v>0.39583333333333331</v>
      </c>
      <c r="R1" s="64" t="s">
        <v>144</v>
      </c>
    </row>
    <row r="2" spans="1:61" s="64" customFormat="1" ht="70.5" customHeight="1">
      <c r="A2" s="203"/>
      <c r="B2" s="205"/>
      <c r="C2" s="206"/>
      <c r="D2" s="195"/>
      <c r="E2" s="87" t="s">
        <v>143</v>
      </c>
      <c r="F2" s="65" t="s">
        <v>37</v>
      </c>
      <c r="G2" s="201" t="s">
        <v>52</v>
      </c>
      <c r="H2" s="202"/>
      <c r="I2" s="206"/>
      <c r="J2" s="65" t="s">
        <v>63</v>
      </c>
      <c r="K2" s="208"/>
      <c r="L2" s="113"/>
      <c r="M2" s="121"/>
      <c r="N2" s="186"/>
      <c r="O2" s="188"/>
      <c r="P2" s="188"/>
    </row>
    <row r="3" spans="1:61" s="16" customFormat="1">
      <c r="A3" s="197" t="s">
        <v>33</v>
      </c>
      <c r="B3" s="198"/>
      <c r="C3" s="14"/>
      <c r="D3" s="195"/>
      <c r="E3" s="15">
        <v>107</v>
      </c>
      <c r="F3" s="15" t="s">
        <v>38</v>
      </c>
      <c r="G3" s="15">
        <v>108</v>
      </c>
      <c r="H3" s="15">
        <v>109</v>
      </c>
      <c r="I3" s="15"/>
      <c r="J3" s="76" t="s">
        <v>64</v>
      </c>
      <c r="K3" s="209"/>
      <c r="L3" s="114"/>
      <c r="M3" s="122"/>
      <c r="N3" s="187"/>
      <c r="O3" s="188"/>
      <c r="P3" s="18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>
      <c r="A4" s="189" t="s">
        <v>39</v>
      </c>
      <c r="B4" s="30" t="s">
        <v>91</v>
      </c>
      <c r="C4" s="4"/>
      <c r="D4" s="195"/>
      <c r="E4" s="28">
        <v>0</v>
      </c>
      <c r="F4" s="27">
        <v>6.25E-2</v>
      </c>
      <c r="G4" s="28">
        <v>0</v>
      </c>
      <c r="H4" s="28">
        <v>0</v>
      </c>
      <c r="I4" s="27">
        <v>0</v>
      </c>
      <c r="J4" s="27">
        <v>0</v>
      </c>
      <c r="K4" s="77" t="s">
        <v>136</v>
      </c>
      <c r="L4" s="23"/>
      <c r="M4" s="21"/>
      <c r="N4" s="29" t="s">
        <v>136</v>
      </c>
      <c r="O4" s="4"/>
      <c r="P4" s="4"/>
    </row>
    <row r="5" spans="1:61">
      <c r="A5" s="190"/>
      <c r="B5" s="30" t="s">
        <v>92</v>
      </c>
      <c r="C5" s="4"/>
      <c r="D5" s="195"/>
      <c r="E5" s="28">
        <v>0</v>
      </c>
      <c r="F5" s="27">
        <v>0</v>
      </c>
      <c r="G5" s="28">
        <v>0</v>
      </c>
      <c r="H5" s="28">
        <v>0</v>
      </c>
      <c r="I5" s="27">
        <v>0</v>
      </c>
      <c r="J5" s="27">
        <v>0</v>
      </c>
      <c r="K5" s="77">
        <v>0.63082175925925921</v>
      </c>
      <c r="L5" s="23">
        <f>K5-Q$1</f>
        <v>0.23498842592592589</v>
      </c>
      <c r="M5" s="21">
        <f>SUM(E5:J5)</f>
        <v>0</v>
      </c>
      <c r="N5" s="29">
        <f>L5+M5</f>
        <v>0.23498842592592589</v>
      </c>
      <c r="O5" s="4">
        <f t="shared" ref="O5:O12" si="0">RANK(N5,N$4:N$29,1)</f>
        <v>5</v>
      </c>
      <c r="P5" s="4">
        <f t="shared" ref="P5:P16" si="1">RANK(N5,N$4:N$16,1)</f>
        <v>3</v>
      </c>
    </row>
    <row r="6" spans="1:61">
      <c r="A6" s="190"/>
      <c r="B6" s="30" t="s">
        <v>93</v>
      </c>
      <c r="C6" s="4"/>
      <c r="D6" s="195"/>
      <c r="E6" s="28">
        <v>0</v>
      </c>
      <c r="F6" s="27">
        <v>1.3888888888888888E-2</v>
      </c>
      <c r="G6" s="28">
        <v>0</v>
      </c>
      <c r="H6" s="28">
        <v>0</v>
      </c>
      <c r="I6" s="27">
        <v>0</v>
      </c>
      <c r="J6" s="27">
        <v>6.9444444444444441E-3</v>
      </c>
      <c r="K6" s="77">
        <v>0.70415509259259268</v>
      </c>
      <c r="L6" s="23">
        <f t="shared" ref="L6:L29" si="2">K6-Q$1</f>
        <v>0.30832175925925936</v>
      </c>
      <c r="M6" s="21">
        <f>SUM(E6:J6)</f>
        <v>2.0833333333333332E-2</v>
      </c>
      <c r="N6" s="29">
        <f t="shared" ref="N6:N29" si="3">L6+M6</f>
        <v>0.32915509259259268</v>
      </c>
      <c r="O6" s="4">
        <f t="shared" si="0"/>
        <v>16</v>
      </c>
      <c r="P6" s="4">
        <f t="shared" si="1"/>
        <v>8</v>
      </c>
    </row>
    <row r="7" spans="1:61">
      <c r="A7" s="190"/>
      <c r="B7" s="30" t="s">
        <v>94</v>
      </c>
      <c r="C7" s="4"/>
      <c r="D7" s="195"/>
      <c r="E7" s="28">
        <v>0</v>
      </c>
      <c r="F7" s="27">
        <v>0</v>
      </c>
      <c r="G7" s="28">
        <v>0</v>
      </c>
      <c r="H7" s="28">
        <v>0</v>
      </c>
      <c r="I7" s="27">
        <v>0</v>
      </c>
      <c r="J7" s="27">
        <v>0</v>
      </c>
      <c r="K7" s="77">
        <v>0.64636574074074071</v>
      </c>
      <c r="L7" s="23">
        <f t="shared" si="2"/>
        <v>0.2505324074074074</v>
      </c>
      <c r="M7" s="21">
        <f>SUM(E7:J7)</f>
        <v>0</v>
      </c>
      <c r="N7" s="29">
        <f t="shared" si="3"/>
        <v>0.2505324074074074</v>
      </c>
      <c r="O7" s="4">
        <f t="shared" si="0"/>
        <v>9</v>
      </c>
      <c r="P7" s="4">
        <f t="shared" si="1"/>
        <v>5</v>
      </c>
    </row>
    <row r="8" spans="1:61">
      <c r="A8" s="190"/>
      <c r="B8" s="30" t="s">
        <v>137</v>
      </c>
      <c r="C8" s="4"/>
      <c r="D8" s="195"/>
      <c r="E8" s="28">
        <v>0</v>
      </c>
      <c r="F8" s="27">
        <v>0</v>
      </c>
      <c r="G8" s="28">
        <v>0</v>
      </c>
      <c r="H8" s="28">
        <v>0</v>
      </c>
      <c r="I8" s="27">
        <v>0</v>
      </c>
      <c r="J8" s="27">
        <v>0</v>
      </c>
      <c r="K8" s="77">
        <v>0.67991898148148155</v>
      </c>
      <c r="L8" s="23">
        <f t="shared" si="2"/>
        <v>0.28408564814814824</v>
      </c>
      <c r="M8" s="21">
        <f>SUM(E8:J8)</f>
        <v>0</v>
      </c>
      <c r="N8" s="29">
        <f t="shared" si="3"/>
        <v>0.28408564814814824</v>
      </c>
      <c r="O8" s="4">
        <f t="shared" si="0"/>
        <v>13</v>
      </c>
      <c r="P8" s="4">
        <f t="shared" si="1"/>
        <v>7</v>
      </c>
    </row>
    <row r="9" spans="1:61">
      <c r="A9" s="190"/>
      <c r="B9" s="30" t="s">
        <v>138</v>
      </c>
      <c r="C9" s="4"/>
      <c r="D9" s="195"/>
      <c r="E9" s="28">
        <v>0</v>
      </c>
      <c r="F9" s="27">
        <v>2.7777777777777776E-2</v>
      </c>
      <c r="G9" s="28">
        <v>0</v>
      </c>
      <c r="H9" s="28">
        <v>0</v>
      </c>
      <c r="I9" s="27">
        <v>0</v>
      </c>
      <c r="J9" s="27">
        <v>0</v>
      </c>
      <c r="K9" s="77">
        <v>0.63253472222222229</v>
      </c>
      <c r="L9" s="23">
        <f t="shared" si="2"/>
        <v>0.23670138888888897</v>
      </c>
      <c r="M9" s="21">
        <f>SUM(E9:J9)</f>
        <v>2.7777777777777776E-2</v>
      </c>
      <c r="N9" s="29">
        <f t="shared" si="3"/>
        <v>0.26447916666666677</v>
      </c>
      <c r="O9" s="4">
        <f t="shared" si="0"/>
        <v>11</v>
      </c>
      <c r="P9" s="4">
        <f t="shared" si="1"/>
        <v>6</v>
      </c>
    </row>
    <row r="10" spans="1:61">
      <c r="A10" s="190"/>
      <c r="B10" s="30" t="s">
        <v>103</v>
      </c>
      <c r="C10" s="4"/>
      <c r="D10" s="195"/>
      <c r="E10" s="28">
        <v>0</v>
      </c>
      <c r="F10" s="27">
        <v>2.7777777777777776E-2</v>
      </c>
      <c r="G10" s="28">
        <v>0</v>
      </c>
      <c r="H10" s="28">
        <v>0</v>
      </c>
      <c r="I10" s="27">
        <v>0</v>
      </c>
      <c r="J10" s="27">
        <v>0</v>
      </c>
      <c r="K10" s="77">
        <v>0.72006944444444443</v>
      </c>
      <c r="L10" s="23">
        <f t="shared" si="2"/>
        <v>0.32423611111111111</v>
      </c>
      <c r="M10" s="21">
        <f>SUM(E10:J10)</f>
        <v>2.7777777777777776E-2</v>
      </c>
      <c r="N10" s="29">
        <f t="shared" si="3"/>
        <v>0.3520138888888889</v>
      </c>
      <c r="O10" s="4">
        <f t="shared" si="0"/>
        <v>21</v>
      </c>
      <c r="P10" s="4">
        <f t="shared" si="1"/>
        <v>10</v>
      </c>
    </row>
    <row r="11" spans="1:61">
      <c r="A11" s="190"/>
      <c r="B11" s="30" t="s">
        <v>104</v>
      </c>
      <c r="C11" s="4"/>
      <c r="D11" s="195"/>
      <c r="E11" s="28">
        <v>0</v>
      </c>
      <c r="F11" s="27">
        <v>0</v>
      </c>
      <c r="G11" s="28">
        <v>0</v>
      </c>
      <c r="H11" s="28">
        <v>0</v>
      </c>
      <c r="I11" s="27">
        <v>0</v>
      </c>
      <c r="J11" s="27">
        <v>0</v>
      </c>
      <c r="K11" s="77">
        <v>0.63192129629629623</v>
      </c>
      <c r="L11" s="23">
        <f t="shared" si="2"/>
        <v>0.23608796296296292</v>
      </c>
      <c r="M11" s="21">
        <f>SUM(E11:J11)</f>
        <v>0</v>
      </c>
      <c r="N11" s="29">
        <f t="shared" si="3"/>
        <v>0.23608796296296292</v>
      </c>
      <c r="O11" s="4">
        <f t="shared" si="0"/>
        <v>6</v>
      </c>
      <c r="P11" s="4">
        <f t="shared" si="1"/>
        <v>4</v>
      </c>
    </row>
    <row r="12" spans="1:61">
      <c r="A12" s="190"/>
      <c r="B12" s="30" t="s">
        <v>107</v>
      </c>
      <c r="C12" s="4"/>
      <c r="D12" s="195"/>
      <c r="E12" s="28">
        <v>0</v>
      </c>
      <c r="F12" s="27">
        <v>6.9444444444444441E-3</v>
      </c>
      <c r="G12" s="28">
        <v>0</v>
      </c>
      <c r="H12" s="28">
        <v>0</v>
      </c>
      <c r="I12" s="27">
        <v>0</v>
      </c>
      <c r="J12" s="27">
        <v>0</v>
      </c>
      <c r="K12" s="77">
        <v>0.73532407407407396</v>
      </c>
      <c r="L12" s="23">
        <f t="shared" si="2"/>
        <v>0.33949074074074065</v>
      </c>
      <c r="M12" s="21">
        <f>SUM(E12:J12)</f>
        <v>6.9444444444444441E-3</v>
      </c>
      <c r="N12" s="29">
        <f t="shared" si="3"/>
        <v>0.34643518518518507</v>
      </c>
      <c r="O12" s="4">
        <f t="shared" si="0"/>
        <v>18</v>
      </c>
      <c r="P12" s="4">
        <f t="shared" si="1"/>
        <v>9</v>
      </c>
    </row>
    <row r="13" spans="1:61">
      <c r="A13" s="190"/>
      <c r="B13" s="30" t="s">
        <v>108</v>
      </c>
      <c r="C13" s="4"/>
      <c r="D13" s="195"/>
      <c r="E13" s="28">
        <v>0</v>
      </c>
      <c r="F13" s="27">
        <v>5.5555555555555552E-2</v>
      </c>
      <c r="G13" s="28">
        <v>0</v>
      </c>
      <c r="H13" s="28">
        <v>0</v>
      </c>
      <c r="I13" s="27">
        <v>0</v>
      </c>
      <c r="J13" s="27">
        <v>6.9444444444444441E-3</v>
      </c>
      <c r="K13" s="78" t="s">
        <v>136</v>
      </c>
      <c r="L13" s="23"/>
      <c r="M13" s="21"/>
      <c r="N13" s="29" t="s">
        <v>136</v>
      </c>
      <c r="O13" s="4"/>
      <c r="P13" s="4"/>
    </row>
    <row r="14" spans="1:61">
      <c r="A14" s="190"/>
      <c r="B14" s="30" t="s">
        <v>109</v>
      </c>
      <c r="C14" s="4"/>
      <c r="D14" s="195"/>
      <c r="E14" s="28">
        <v>0</v>
      </c>
      <c r="F14" s="27">
        <v>2.0833333333333332E-2</v>
      </c>
      <c r="G14" s="28">
        <v>0</v>
      </c>
      <c r="H14" s="28">
        <v>0</v>
      </c>
      <c r="I14" s="27">
        <v>0</v>
      </c>
      <c r="J14" s="27">
        <v>0</v>
      </c>
      <c r="K14" s="77" t="s">
        <v>136</v>
      </c>
      <c r="L14" s="23"/>
      <c r="M14" s="21"/>
      <c r="N14" s="29" t="s">
        <v>136</v>
      </c>
      <c r="O14" s="4"/>
      <c r="P14" s="4"/>
    </row>
    <row r="15" spans="1:61">
      <c r="A15" s="190"/>
      <c r="B15" s="30" t="s">
        <v>110</v>
      </c>
      <c r="C15" s="4"/>
      <c r="D15" s="195"/>
      <c r="E15" s="28">
        <v>0</v>
      </c>
      <c r="F15" s="27">
        <v>0</v>
      </c>
      <c r="G15" s="28">
        <v>0</v>
      </c>
      <c r="H15" s="28">
        <v>0</v>
      </c>
      <c r="I15" s="27">
        <v>0</v>
      </c>
      <c r="J15" s="27">
        <v>0</v>
      </c>
      <c r="K15" s="77">
        <v>0.58193287037037034</v>
      </c>
      <c r="L15" s="23">
        <f t="shared" ref="L15:L16" si="4">K15-Q$1</f>
        <v>0.18609953703703702</v>
      </c>
      <c r="M15" s="21">
        <f>SUM(E15:J15)</f>
        <v>0</v>
      </c>
      <c r="N15" s="29">
        <f t="shared" ref="N15:N16" si="5">L15+M15</f>
        <v>0.18609953703703702</v>
      </c>
      <c r="O15" s="4">
        <f>RANK(N15,N$4:N$29,1)</f>
        <v>1</v>
      </c>
      <c r="P15" s="4">
        <f t="shared" si="1"/>
        <v>1</v>
      </c>
    </row>
    <row r="16" spans="1:61">
      <c r="A16" s="190"/>
      <c r="B16" s="30" t="s">
        <v>123</v>
      </c>
      <c r="C16" s="4"/>
      <c r="D16" s="195"/>
      <c r="E16" s="28">
        <v>0</v>
      </c>
      <c r="F16" s="27">
        <v>0</v>
      </c>
      <c r="G16" s="28">
        <v>0</v>
      </c>
      <c r="H16" s="28">
        <v>0</v>
      </c>
      <c r="I16" s="27">
        <v>0</v>
      </c>
      <c r="J16" s="27">
        <v>0</v>
      </c>
      <c r="K16" s="77">
        <v>0.60343749999999996</v>
      </c>
      <c r="L16" s="23">
        <f t="shared" si="4"/>
        <v>0.20760416666666665</v>
      </c>
      <c r="M16" s="21">
        <f>SUM(E16:J16)</f>
        <v>0</v>
      </c>
      <c r="N16" s="29">
        <f t="shared" si="5"/>
        <v>0.20760416666666665</v>
      </c>
      <c r="O16" s="4">
        <f>RANK(N16,N$4:N$29,1)</f>
        <v>3</v>
      </c>
      <c r="P16" s="4">
        <f t="shared" si="1"/>
        <v>2</v>
      </c>
    </row>
    <row r="17" spans="1:16">
      <c r="A17" s="190"/>
      <c r="B17" s="30"/>
      <c r="C17" s="4"/>
      <c r="D17" s="195"/>
      <c r="E17" s="28"/>
      <c r="F17" s="27"/>
      <c r="G17" s="28"/>
      <c r="H17" s="28"/>
      <c r="I17" s="27"/>
      <c r="J17" s="27"/>
      <c r="K17" s="78"/>
      <c r="L17" s="23"/>
      <c r="M17" s="21"/>
      <c r="N17" s="29"/>
      <c r="O17" s="4"/>
      <c r="P17" s="4"/>
    </row>
    <row r="18" spans="1:16">
      <c r="A18" s="191" t="s">
        <v>40</v>
      </c>
      <c r="B18" s="30" t="s">
        <v>95</v>
      </c>
      <c r="C18" s="4"/>
      <c r="D18" s="195"/>
      <c r="E18" s="28">
        <v>0</v>
      </c>
      <c r="F18" s="27">
        <v>0</v>
      </c>
      <c r="G18" s="28">
        <v>0</v>
      </c>
      <c r="H18" s="28">
        <v>0</v>
      </c>
      <c r="I18" s="27">
        <v>0</v>
      </c>
      <c r="J18" s="27">
        <v>0</v>
      </c>
      <c r="K18" s="77">
        <v>0.64635416666666667</v>
      </c>
      <c r="L18" s="23">
        <f t="shared" si="2"/>
        <v>0.25052083333333336</v>
      </c>
      <c r="M18" s="21">
        <f>SUM(E18:J18)</f>
        <v>0</v>
      </c>
      <c r="N18" s="29">
        <f t="shared" si="3"/>
        <v>0.25052083333333336</v>
      </c>
      <c r="O18" s="4">
        <f t="shared" ref="O18:O23" si="6">RANK(N18,N$4:N$29,1)</f>
        <v>8</v>
      </c>
      <c r="P18" s="4">
        <f>RANK(N18,N$18:N$19,1)</f>
        <v>1</v>
      </c>
    </row>
    <row r="19" spans="1:16" ht="30">
      <c r="A19" s="192"/>
      <c r="B19" s="30" t="s">
        <v>99</v>
      </c>
      <c r="C19" s="4"/>
      <c r="D19" s="195"/>
      <c r="E19" s="28">
        <v>0</v>
      </c>
      <c r="F19" s="27">
        <v>0</v>
      </c>
      <c r="G19" s="28">
        <v>0</v>
      </c>
      <c r="H19" s="28">
        <v>0</v>
      </c>
      <c r="I19" s="27">
        <v>0</v>
      </c>
      <c r="J19" s="27">
        <v>0</v>
      </c>
      <c r="K19" s="77">
        <v>0.65960648148148149</v>
      </c>
      <c r="L19" s="23">
        <f t="shared" si="2"/>
        <v>0.26377314814814817</v>
      </c>
      <c r="M19" s="21">
        <f>SUM(E19:J19)</f>
        <v>0</v>
      </c>
      <c r="N19" s="29">
        <f t="shared" si="3"/>
        <v>0.26377314814814817</v>
      </c>
      <c r="O19" s="4">
        <f t="shared" si="6"/>
        <v>10</v>
      </c>
      <c r="P19" s="4">
        <f>RANK(N19,N$18:N$19,1)</f>
        <v>2</v>
      </c>
    </row>
    <row r="20" spans="1:16" ht="30" customHeight="1">
      <c r="A20" s="193" t="s">
        <v>41</v>
      </c>
      <c r="B20" s="30" t="s">
        <v>96</v>
      </c>
      <c r="C20" s="4"/>
      <c r="D20" s="195"/>
      <c r="E20" s="28">
        <v>0</v>
      </c>
      <c r="F20" s="27">
        <v>0</v>
      </c>
      <c r="G20" s="28">
        <v>0</v>
      </c>
      <c r="H20" s="28">
        <v>0</v>
      </c>
      <c r="I20" s="27">
        <v>0</v>
      </c>
      <c r="J20" s="27">
        <v>0</v>
      </c>
      <c r="K20" s="77">
        <v>0.67234953703703704</v>
      </c>
      <c r="L20" s="23">
        <f t="shared" si="2"/>
        <v>0.27651620370370372</v>
      </c>
      <c r="M20" s="21">
        <f>SUM(E20:J20)</f>
        <v>0</v>
      </c>
      <c r="N20" s="29">
        <f t="shared" si="3"/>
        <v>0.27651620370370372</v>
      </c>
      <c r="O20" s="4">
        <f t="shared" si="6"/>
        <v>12</v>
      </c>
      <c r="P20" s="4">
        <f>RANK(N20,N$20:N$29,1)</f>
        <v>4</v>
      </c>
    </row>
    <row r="21" spans="1:16">
      <c r="A21" s="193"/>
      <c r="B21" s="30" t="s">
        <v>97</v>
      </c>
      <c r="C21" s="4"/>
      <c r="D21" s="195"/>
      <c r="E21" s="28">
        <v>0</v>
      </c>
      <c r="F21" s="27">
        <v>0</v>
      </c>
      <c r="G21" s="28">
        <v>0</v>
      </c>
      <c r="H21" s="28">
        <v>0</v>
      </c>
      <c r="I21" s="27">
        <v>0</v>
      </c>
      <c r="J21" s="27">
        <v>0</v>
      </c>
      <c r="K21" s="77">
        <v>0.69762731481481488</v>
      </c>
      <c r="L21" s="23">
        <f t="shared" si="2"/>
        <v>0.30179398148148157</v>
      </c>
      <c r="M21" s="21">
        <f>SUM(E21:J21)</f>
        <v>0</v>
      </c>
      <c r="N21" s="29">
        <f t="shared" si="3"/>
        <v>0.30179398148148157</v>
      </c>
      <c r="O21" s="4">
        <f t="shared" si="6"/>
        <v>15</v>
      </c>
      <c r="P21" s="4">
        <f>RANK(N21,N$20:N$29,1)</f>
        <v>6</v>
      </c>
    </row>
    <row r="22" spans="1:16">
      <c r="A22" s="193"/>
      <c r="B22" s="30" t="s">
        <v>98</v>
      </c>
      <c r="C22" s="4"/>
      <c r="D22" s="195"/>
      <c r="E22" s="28">
        <v>0</v>
      </c>
      <c r="F22" s="27">
        <v>0</v>
      </c>
      <c r="G22" s="28">
        <v>0</v>
      </c>
      <c r="H22" s="28">
        <v>0</v>
      </c>
      <c r="I22" s="27">
        <v>0</v>
      </c>
      <c r="J22" s="27">
        <v>0</v>
      </c>
      <c r="K22" s="77">
        <v>0.68047453703703698</v>
      </c>
      <c r="L22" s="23">
        <f t="shared" si="2"/>
        <v>0.28464120370370366</v>
      </c>
      <c r="M22" s="21">
        <f>SUM(E22:J22)</f>
        <v>0</v>
      </c>
      <c r="N22" s="29">
        <f t="shared" si="3"/>
        <v>0.28464120370370366</v>
      </c>
      <c r="O22" s="4">
        <f t="shared" si="6"/>
        <v>14</v>
      </c>
      <c r="P22" s="4">
        <f>RANK(N22,N$20:N$29,1)</f>
        <v>5</v>
      </c>
    </row>
    <row r="23" spans="1:16">
      <c r="A23" s="193"/>
      <c r="B23" s="30" t="s">
        <v>100</v>
      </c>
      <c r="C23" s="4"/>
      <c r="D23" s="195"/>
      <c r="E23" s="28">
        <v>0</v>
      </c>
      <c r="F23" s="27">
        <v>0</v>
      </c>
      <c r="G23" s="28">
        <v>0</v>
      </c>
      <c r="H23" s="28">
        <v>0</v>
      </c>
      <c r="I23" s="27">
        <v>0</v>
      </c>
      <c r="J23" s="27">
        <v>0</v>
      </c>
      <c r="K23" s="77">
        <v>0.73793981481481474</v>
      </c>
      <c r="L23" s="23">
        <f t="shared" si="2"/>
        <v>0.34210648148148143</v>
      </c>
      <c r="M23" s="21">
        <f>SUM(E23:J23)</f>
        <v>0</v>
      </c>
      <c r="N23" s="29">
        <f t="shared" si="3"/>
        <v>0.34210648148148143</v>
      </c>
      <c r="O23" s="4">
        <f t="shared" si="6"/>
        <v>17</v>
      </c>
      <c r="P23" s="4">
        <f>RANK(N23,N$20:N$29,1)</f>
        <v>7</v>
      </c>
    </row>
    <row r="24" spans="1:16">
      <c r="A24" s="193"/>
      <c r="B24" s="30" t="s">
        <v>101</v>
      </c>
      <c r="C24" s="4"/>
      <c r="D24" s="195"/>
      <c r="E24" s="28">
        <v>0</v>
      </c>
      <c r="F24" s="27">
        <v>2.0833333333333332E-2</v>
      </c>
      <c r="G24" s="28">
        <v>0</v>
      </c>
      <c r="H24" s="28">
        <v>0</v>
      </c>
      <c r="I24" s="27">
        <v>0</v>
      </c>
      <c r="J24" s="27">
        <v>0</v>
      </c>
      <c r="K24" s="77" t="s">
        <v>136</v>
      </c>
      <c r="L24" s="23"/>
      <c r="M24" s="21"/>
      <c r="N24" s="29" t="s">
        <v>136</v>
      </c>
      <c r="O24" s="4"/>
      <c r="P24" s="4"/>
    </row>
    <row r="25" spans="1:16">
      <c r="A25" s="193"/>
      <c r="B25" s="30" t="s">
        <v>102</v>
      </c>
      <c r="C25" s="4"/>
      <c r="D25" s="195"/>
      <c r="E25" s="28">
        <v>0</v>
      </c>
      <c r="F25" s="27">
        <v>0</v>
      </c>
      <c r="G25" s="28">
        <v>0</v>
      </c>
      <c r="H25" s="28">
        <v>0</v>
      </c>
      <c r="I25" s="27">
        <v>0</v>
      </c>
      <c r="J25" s="27">
        <v>0</v>
      </c>
      <c r="K25" s="77">
        <v>0.63074074074074071</v>
      </c>
      <c r="L25" s="23">
        <f t="shared" si="2"/>
        <v>0.2349074074074074</v>
      </c>
      <c r="M25" s="21">
        <f>SUM(E25:J25)</f>
        <v>0</v>
      </c>
      <c r="N25" s="29">
        <f t="shared" si="3"/>
        <v>0.2349074074074074</v>
      </c>
      <c r="O25" s="4">
        <f>RANK(N25,N$4:N$29,1)</f>
        <v>4</v>
      </c>
      <c r="P25" s="4">
        <f>RANK(N25,N$20:N$29,1)</f>
        <v>2</v>
      </c>
    </row>
    <row r="26" spans="1:16">
      <c r="A26" s="193"/>
      <c r="B26" s="30" t="s">
        <v>105</v>
      </c>
      <c r="C26" s="4"/>
      <c r="D26" s="195"/>
      <c r="E26" s="28">
        <v>0</v>
      </c>
      <c r="F26" s="27">
        <v>0</v>
      </c>
      <c r="G26" s="28">
        <v>0</v>
      </c>
      <c r="H26" s="28">
        <v>0</v>
      </c>
      <c r="I26" s="27">
        <v>0</v>
      </c>
      <c r="J26" s="27">
        <v>0</v>
      </c>
      <c r="K26" s="77">
        <v>0.60006944444444443</v>
      </c>
      <c r="L26" s="23">
        <f t="shared" si="2"/>
        <v>0.20423611111111112</v>
      </c>
      <c r="M26" s="21">
        <f>SUM(E26:J26)</f>
        <v>0</v>
      </c>
      <c r="N26" s="29">
        <f t="shared" si="3"/>
        <v>0.20423611111111112</v>
      </c>
      <c r="O26" s="4">
        <f>RANK(N26,N$4:N$29,1)</f>
        <v>2</v>
      </c>
      <c r="P26" s="4">
        <f>RANK(N26,N$20:N$29,1)</f>
        <v>1</v>
      </c>
    </row>
    <row r="27" spans="1:16">
      <c r="A27" s="193"/>
      <c r="B27" s="30" t="s">
        <v>106</v>
      </c>
      <c r="C27" s="4"/>
      <c r="D27" s="195"/>
      <c r="E27" s="28">
        <v>0</v>
      </c>
      <c r="F27" s="27">
        <v>0</v>
      </c>
      <c r="G27" s="28">
        <v>0</v>
      </c>
      <c r="H27" s="28">
        <v>0</v>
      </c>
      <c r="I27" s="27">
        <v>0</v>
      </c>
      <c r="J27" s="27">
        <v>0</v>
      </c>
      <c r="K27" s="77">
        <v>0.64498842592592587</v>
      </c>
      <c r="L27" s="23">
        <f t="shared" si="2"/>
        <v>0.24915509259259255</v>
      </c>
      <c r="M27" s="21">
        <f>SUM(E27:J27)</f>
        <v>0</v>
      </c>
      <c r="N27" s="29">
        <f t="shared" si="3"/>
        <v>0.24915509259259255</v>
      </c>
      <c r="O27" s="4">
        <f>RANK(N27,N$4:N$29,1)</f>
        <v>7</v>
      </c>
      <c r="P27" s="4">
        <f>RANK(N27,N$20:N$29,1)</f>
        <v>3</v>
      </c>
    </row>
    <row r="28" spans="1:16">
      <c r="A28" s="193"/>
      <c r="B28" s="75" t="s">
        <v>129</v>
      </c>
      <c r="C28" s="11"/>
      <c r="D28" s="195"/>
      <c r="E28" s="28">
        <v>0</v>
      </c>
      <c r="F28" s="27">
        <v>0</v>
      </c>
      <c r="G28" s="28">
        <v>0</v>
      </c>
      <c r="H28" s="28">
        <v>0</v>
      </c>
      <c r="I28" s="27">
        <v>0</v>
      </c>
      <c r="J28" s="27">
        <v>0</v>
      </c>
      <c r="K28" s="77">
        <v>0.74484953703703705</v>
      </c>
      <c r="L28" s="23">
        <f t="shared" si="2"/>
        <v>0.34901620370370373</v>
      </c>
      <c r="M28" s="21">
        <f>SUM(E28:J28)</f>
        <v>0</v>
      </c>
      <c r="N28" s="29">
        <f t="shared" si="3"/>
        <v>0.34901620370370373</v>
      </c>
      <c r="O28" s="4">
        <f>RANK(N28,N$4:N$29,1)</f>
        <v>19</v>
      </c>
      <c r="P28" s="4">
        <f>RANK(N28,N$20:N$29,1)</f>
        <v>8</v>
      </c>
    </row>
    <row r="29" spans="1:16">
      <c r="A29" s="193"/>
      <c r="B29" s="75" t="s">
        <v>130</v>
      </c>
      <c r="C29" s="11"/>
      <c r="D29" s="196"/>
      <c r="E29" s="28">
        <v>0</v>
      </c>
      <c r="F29" s="27">
        <v>0</v>
      </c>
      <c r="G29" s="28">
        <v>0</v>
      </c>
      <c r="H29" s="28">
        <v>0</v>
      </c>
      <c r="I29" s="27">
        <v>0</v>
      </c>
      <c r="J29" s="27">
        <v>0</v>
      </c>
      <c r="K29" s="77">
        <v>0.74484953703703705</v>
      </c>
      <c r="L29" s="23">
        <f t="shared" si="2"/>
        <v>0.34901620370370373</v>
      </c>
      <c r="M29" s="21">
        <f>SUM(E29:J29)</f>
        <v>0</v>
      </c>
      <c r="N29" s="29">
        <f t="shared" si="3"/>
        <v>0.34901620370370373</v>
      </c>
      <c r="O29" s="4">
        <f>RANK(N29,N$4:N$29,1)</f>
        <v>19</v>
      </c>
      <c r="P29" s="4">
        <f>RANK(N29,N$20:N$29,1)</f>
        <v>8</v>
      </c>
    </row>
  </sheetData>
  <mergeCells count="17">
    <mergeCell ref="A20:A29"/>
    <mergeCell ref="D1:D29"/>
    <mergeCell ref="P1:P3"/>
    <mergeCell ref="A3:B3"/>
    <mergeCell ref="G1:H1"/>
    <mergeCell ref="G2:H2"/>
    <mergeCell ref="A1:A2"/>
    <mergeCell ref="B1:B2"/>
    <mergeCell ref="C1:C2"/>
    <mergeCell ref="I1:I2"/>
    <mergeCell ref="K1:K3"/>
    <mergeCell ref="L1:L3"/>
    <mergeCell ref="M1:M3"/>
    <mergeCell ref="N1:N3"/>
    <mergeCell ref="O1:O3"/>
    <mergeCell ref="A4:A17"/>
    <mergeCell ref="A18:A19"/>
  </mergeCells>
  <conditionalFormatting sqref="M4:M29 E4:J29">
    <cfRule type="cellIs" dxfId="0" priority="2" operator="greaterThan">
      <formula>0.0000115740740740741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RLsamedi</vt:lpstr>
      <vt:lpstr>RL dimanche</vt:lpstr>
      <vt:lpstr>RCourt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Banca</dc:creator>
  <cp:lastModifiedBy>Christophe MAZAN</cp:lastModifiedBy>
  <cp:lastPrinted>2011-07-03T16:03:32Z</cp:lastPrinted>
  <dcterms:created xsi:type="dcterms:W3CDTF">2010-06-27T11:13:23Z</dcterms:created>
  <dcterms:modified xsi:type="dcterms:W3CDTF">2011-07-04T19:52:03Z</dcterms:modified>
</cp:coreProperties>
</file>